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CH-SVR-BACKUP\ZDriveUsers\crosswhl\Documents\Investments\Investment Reports\"/>
    </mc:Choice>
  </mc:AlternateContent>
  <bookViews>
    <workbookView xWindow="0" yWindow="480" windowWidth="4770" windowHeight="2835" tabRatio="272" firstSheet="1" activeTab="2"/>
  </bookViews>
  <sheets>
    <sheet name="Cover" sheetId="4" r:id="rId1"/>
    <sheet name="Gov Code" sheetId="5" r:id="rId2"/>
    <sheet name="Recap Sheet" sheetId="1" r:id="rId3"/>
    <sheet name="Report" sheetId="2" r:id="rId4"/>
    <sheet name="Market Comp" sheetId="3" r:id="rId5"/>
  </sheets>
  <definedNames>
    <definedName name="_xlnm.Print_Area" localSheetId="4">'Market Comp'!$A$1:$N$77</definedName>
    <definedName name="_xlnm.Print_Area" localSheetId="2">'Recap Sheet'!$A$4:$L$44</definedName>
    <definedName name="_xlnm.Print_Area" localSheetId="3">Report!$A$1:$K$101</definedName>
  </definedNames>
  <calcPr calcId="162913"/>
</workbook>
</file>

<file path=xl/calcChain.xml><?xml version="1.0" encoding="utf-8"?>
<calcChain xmlns="http://schemas.openxmlformats.org/spreadsheetml/2006/main">
  <c r="E28" i="1" l="1"/>
  <c r="D28" i="1"/>
  <c r="C28" i="1"/>
  <c r="B28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28" i="1" s="1"/>
  <c r="L39" i="3"/>
  <c r="L35" i="3"/>
  <c r="L31" i="3"/>
  <c r="L28" i="3"/>
  <c r="L25" i="3"/>
  <c r="L22" i="3"/>
  <c r="L19" i="3"/>
  <c r="L75" i="3"/>
  <c r="L72" i="3"/>
  <c r="L69" i="3"/>
  <c r="L66" i="3"/>
  <c r="L63" i="3"/>
  <c r="L60" i="3"/>
  <c r="L57" i="3"/>
  <c r="L54" i="3"/>
  <c r="L51" i="3"/>
  <c r="J75" i="3"/>
  <c r="J72" i="3"/>
  <c r="J69" i="3"/>
  <c r="J66" i="3"/>
  <c r="J63" i="3"/>
  <c r="J60" i="3"/>
  <c r="J57" i="3"/>
  <c r="J54" i="3"/>
  <c r="J51" i="3"/>
  <c r="J39" i="3"/>
  <c r="J35" i="3"/>
  <c r="J31" i="3"/>
  <c r="J28" i="3"/>
  <c r="J25" i="3"/>
  <c r="J22" i="3"/>
  <c r="J19" i="3"/>
  <c r="J15" i="3"/>
  <c r="K38" i="3"/>
  <c r="G38" i="3"/>
  <c r="G34" i="3"/>
  <c r="K34" i="3"/>
  <c r="K30" i="3"/>
  <c r="L15" i="3"/>
  <c r="K10" i="3"/>
  <c r="K11" i="3"/>
  <c r="K12" i="3"/>
  <c r="K13" i="3"/>
  <c r="K14" i="3"/>
  <c r="H15" i="3"/>
  <c r="F15" i="3"/>
  <c r="H75" i="3"/>
  <c r="F75" i="3"/>
  <c r="G74" i="3"/>
  <c r="H72" i="3"/>
  <c r="F72" i="3"/>
  <c r="G71" i="3"/>
  <c r="H69" i="3"/>
  <c r="F69" i="3"/>
  <c r="G68" i="3"/>
  <c r="H66" i="3"/>
  <c r="F66" i="3"/>
  <c r="G65" i="3"/>
  <c r="H63" i="3"/>
  <c r="F63" i="3"/>
  <c r="G62" i="3"/>
  <c r="H60" i="3"/>
  <c r="F60" i="3"/>
  <c r="G59" i="3"/>
  <c r="H57" i="3"/>
  <c r="F57" i="3"/>
  <c r="G56" i="3"/>
  <c r="H54" i="3"/>
  <c r="F54" i="3"/>
  <c r="G53" i="3"/>
  <c r="H51" i="3"/>
  <c r="F51" i="3"/>
  <c r="G50" i="3"/>
  <c r="H39" i="3"/>
  <c r="F39" i="3"/>
  <c r="G37" i="3"/>
  <c r="H35" i="3"/>
  <c r="F35" i="3"/>
  <c r="G33" i="3"/>
  <c r="H31" i="3"/>
  <c r="F31" i="3"/>
  <c r="H28" i="3"/>
  <c r="F28" i="3"/>
  <c r="G27" i="3"/>
  <c r="H25" i="3"/>
  <c r="F25" i="3"/>
  <c r="G24" i="3"/>
  <c r="H22" i="3"/>
  <c r="F22" i="3"/>
  <c r="G21" i="3"/>
  <c r="H19" i="3"/>
  <c r="F19" i="3"/>
  <c r="G18" i="3"/>
  <c r="G9" i="3"/>
  <c r="G8" i="3"/>
  <c r="G7" i="3"/>
  <c r="G6" i="3"/>
  <c r="K13" i="2"/>
  <c r="K12" i="2"/>
  <c r="K11" i="2"/>
  <c r="K10" i="2"/>
  <c r="K9" i="2"/>
  <c r="G19" i="3" l="1"/>
  <c r="H98" i="2"/>
  <c r="I98" i="2"/>
  <c r="G98" i="2"/>
  <c r="I14" i="2"/>
  <c r="G14" i="2"/>
  <c r="H14" i="2"/>
  <c r="M98" i="2"/>
  <c r="M14" i="2"/>
  <c r="H28" i="1" l="1"/>
  <c r="K101" i="2"/>
  <c r="J98" i="2"/>
  <c r="L98" i="2"/>
  <c r="L14" i="2"/>
  <c r="K72" i="2" l="1"/>
  <c r="K75" i="2"/>
  <c r="K76" i="2"/>
  <c r="K78" i="2"/>
  <c r="K79" i="2"/>
  <c r="K81" i="2"/>
  <c r="K82" i="2"/>
  <c r="K83" i="2"/>
  <c r="K84" i="2"/>
  <c r="K85" i="2"/>
  <c r="K86" i="2"/>
  <c r="K87" i="2"/>
  <c r="K91" i="2"/>
  <c r="K93" i="2"/>
  <c r="K94" i="2"/>
  <c r="K96" i="2"/>
  <c r="K97" i="2"/>
  <c r="K74" i="2"/>
  <c r="K52" i="2"/>
  <c r="K53" i="2"/>
  <c r="K56" i="2"/>
  <c r="K58" i="2"/>
  <c r="K60" i="2"/>
  <c r="K62" i="2"/>
  <c r="K64" i="2"/>
  <c r="K50" i="2"/>
  <c r="K23" i="2"/>
  <c r="K25" i="2"/>
  <c r="K27" i="2"/>
  <c r="K29" i="2"/>
  <c r="K31" i="2"/>
  <c r="K32" i="2"/>
  <c r="K34" i="2"/>
  <c r="K35" i="2"/>
  <c r="K21" i="2"/>
  <c r="K6" i="2"/>
  <c r="K7" i="2"/>
  <c r="K8" i="2"/>
  <c r="K5" i="2"/>
  <c r="L11" i="1" l="1"/>
  <c r="K18" i="3"/>
  <c r="J14" i="2"/>
  <c r="K14" i="2" s="1"/>
  <c r="K19" i="3" l="1"/>
  <c r="L12" i="1" l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10" i="1"/>
  <c r="K7" i="3"/>
  <c r="K8" i="3"/>
  <c r="K9" i="3"/>
  <c r="L28" i="1" l="1"/>
  <c r="I28" i="1"/>
  <c r="J28" i="1"/>
  <c r="K28" i="1"/>
  <c r="K98" i="2"/>
  <c r="G27" i="1" l="1"/>
  <c r="P81" i="3"/>
  <c r="K68" i="3" l="1"/>
  <c r="K71" i="3"/>
  <c r="K74" i="3"/>
  <c r="K21" i="3"/>
  <c r="K24" i="3"/>
  <c r="K27" i="3"/>
  <c r="K37" i="3" l="1"/>
  <c r="N28" i="3" l="1"/>
  <c r="N77" i="3" l="1"/>
  <c r="N66" i="3" l="1"/>
  <c r="G23" i="1" l="1"/>
  <c r="K65" i="3" l="1"/>
  <c r="K33" i="3" l="1"/>
  <c r="K50" i="3"/>
  <c r="K53" i="3"/>
  <c r="K56" i="3"/>
  <c r="K59" i="3"/>
  <c r="K62" i="3"/>
  <c r="K6" i="3"/>
  <c r="N15" i="3" l="1"/>
  <c r="B17" i="2"/>
  <c r="B19" i="2" s="1"/>
  <c r="N35" i="3" l="1"/>
  <c r="N22" i="3"/>
  <c r="N25" i="3"/>
  <c r="N51" i="3" l="1"/>
  <c r="N54" i="3"/>
  <c r="G25" i="1"/>
  <c r="G24" i="1"/>
  <c r="G22" i="1"/>
  <c r="G20" i="1"/>
  <c r="G19" i="1"/>
  <c r="G17" i="1"/>
  <c r="G16" i="1"/>
  <c r="G10" i="1"/>
  <c r="N60" i="3"/>
  <c r="N63" i="3"/>
  <c r="N75" i="3"/>
  <c r="G12" i="1"/>
  <c r="G18" i="1"/>
  <c r="G21" i="1"/>
  <c r="G26" i="1"/>
  <c r="N57" i="3" l="1"/>
  <c r="N72" i="3"/>
  <c r="N69" i="3"/>
  <c r="N39" i="3"/>
  <c r="G28" i="1"/>
  <c r="I30" i="1"/>
  <c r="J30" i="1"/>
  <c r="K30" i="1"/>
  <c r="H30" i="1"/>
  <c r="L30" i="1" l="1"/>
</calcChain>
</file>

<file path=xl/sharedStrings.xml><?xml version="1.0" encoding="utf-8"?>
<sst xmlns="http://schemas.openxmlformats.org/spreadsheetml/2006/main" count="382" uniqueCount="159">
  <si>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</si>
  <si>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</si>
  <si>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</si>
  <si>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</si>
  <si>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</si>
  <si>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</si>
  <si>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</si>
  <si>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</si>
  <si>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</si>
  <si>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</si>
  <si>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</si>
  <si>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</si>
  <si>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</si>
  <si>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</si>
  <si>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</si>
  <si>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</si>
  <si>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</si>
  <si>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</si>
  <si>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</si>
  <si>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</si>
  <si>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</si>
  <si>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</si>
  <si>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</si>
  <si>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</si>
  <si>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</si>
  <si>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</si>
  <si>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Description</t>
  </si>
  <si>
    <t xml:space="preserve">  Cusip</t>
  </si>
  <si>
    <t xml:space="preserve">Date   </t>
  </si>
  <si>
    <t xml:space="preserve">                  # of Shares</t>
  </si>
  <si>
    <t>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</si>
  <si>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</si>
  <si>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</si>
  <si>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</si>
  <si>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</si>
  <si>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</si>
  <si>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</si>
  <si>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 xml:space="preserve">  DA Seizure</t>
  </si>
  <si>
    <t xml:space="preserve">  Taylor Co Elections</t>
  </si>
  <si>
    <t xml:space="preserve">  Jail Commissary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</si>
  <si>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</si>
  <si>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</si>
  <si>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</si>
  <si>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</si>
  <si>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</si>
  <si>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</si>
  <si>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</si>
  <si>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</si>
  <si>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</si>
  <si>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</si>
  <si>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</si>
  <si>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</si>
  <si>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</si>
  <si>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</si>
  <si>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</si>
  <si>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</si>
  <si>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</si>
  <si>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</si>
  <si>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</si>
  <si>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</si>
  <si>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</si>
  <si>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</si>
  <si>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</si>
  <si>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</si>
  <si>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</si>
  <si>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</si>
  <si>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</si>
  <si>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</si>
  <si>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</si>
  <si>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</si>
  <si>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</si>
  <si>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</si>
  <si>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</si>
  <si>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</si>
  <si>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</si>
  <si>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</si>
  <si>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Date Submitted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</si>
  <si>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</si>
  <si>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</si>
  <si>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</si>
  <si>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</si>
  <si>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</si>
  <si>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</si>
  <si>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</si>
  <si>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</si>
  <si>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</si>
  <si>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</si>
  <si>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</si>
  <si>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FFIN Departmental Deposit</t>
  </si>
  <si>
    <t xml:space="preserve">FFIN Operations Deposit </t>
  </si>
  <si>
    <t xml:space="preserve">       3 Agency</t>
  </si>
  <si>
    <t xml:space="preserve">       4 Commercial Paper</t>
  </si>
  <si>
    <t xml:space="preserve">    3. Agency</t>
  </si>
  <si>
    <t xml:space="preserve">    4 Commercial Paper</t>
  </si>
  <si>
    <t>Treasury/Bonds</t>
  </si>
  <si>
    <t xml:space="preserve">     </t>
  </si>
  <si>
    <t>MARKET VALUE</t>
  </si>
  <si>
    <t>Intrest To GF</t>
  </si>
  <si>
    <t xml:space="preserve">DA Forf </t>
  </si>
  <si>
    <t xml:space="preserve">Errors &amp; Omissions </t>
  </si>
  <si>
    <t xml:space="preserve"> Comm Corrections</t>
  </si>
  <si>
    <t xml:space="preserve">Sheriff-Bail Bond Voucher         </t>
  </si>
  <si>
    <t xml:space="preserve">FFIN Departmental Deposit 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</si>
  <si>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</si>
  <si>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</si>
  <si>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</si>
  <si>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</si>
  <si>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</si>
  <si>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</si>
  <si>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t xml:space="preserve">Restricted Fees (JP)               </t>
  </si>
  <si>
    <t>FFIN Operations Checks Fd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</si>
  <si>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</si>
  <si>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</si>
  <si>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>TexPool Prime</t>
  </si>
  <si>
    <t xml:space="preserve">Intr. </t>
  </si>
  <si>
    <t>%</t>
  </si>
  <si>
    <t>TxPool/Prime</t>
  </si>
  <si>
    <t>Elijah Anderson, County Auditor</t>
  </si>
  <si>
    <t>Expo Bonds 2017</t>
  </si>
  <si>
    <t>Bail Bondsmen Cash Holding</t>
  </si>
  <si>
    <t>Expo Bond 2017</t>
  </si>
  <si>
    <t>FFIN</t>
  </si>
  <si>
    <t xml:space="preserve">FFIN                         </t>
  </si>
  <si>
    <t xml:space="preserve">FFIN Intr.                                </t>
  </si>
  <si>
    <t xml:space="preserve">    1. Liquid Cash</t>
  </si>
  <si>
    <t xml:space="preserve">       1. Liquid Cash</t>
  </si>
  <si>
    <t>1st Qtr</t>
  </si>
  <si>
    <t>Sheriff-Bail Bond Vouchers</t>
  </si>
  <si>
    <t>Courthouse Restoration</t>
  </si>
  <si>
    <t>FFIN Investments</t>
  </si>
  <si>
    <t>Local Provider Particpation Fund</t>
  </si>
  <si>
    <t>Texas Daily</t>
  </si>
  <si>
    <t>Money Mkt/FFIN</t>
  </si>
  <si>
    <t>Tex Daily</t>
  </si>
  <si>
    <t xml:space="preserve">       2. CD/Tex Daily</t>
  </si>
  <si>
    <t xml:space="preserve">    2 .C.D/Tex Daily</t>
  </si>
  <si>
    <t>Elections Hava/Cares Subsidy</t>
  </si>
  <si>
    <r>
      <rPr>
        <b/>
        <sz val="9"/>
        <rFont val="Arial"/>
        <family val="2"/>
      </rPr>
      <t>Law Enforcement Bldg Con</t>
    </r>
    <r>
      <rPr>
        <b/>
        <sz val="10"/>
        <rFont val="Arial"/>
        <family val="2"/>
      </rPr>
      <t>str</t>
    </r>
  </si>
  <si>
    <t>Law Enforcement Bldg Constr.</t>
  </si>
  <si>
    <t>Texas Term</t>
  </si>
  <si>
    <t>Jail Inmate Ckecking</t>
  </si>
  <si>
    <t xml:space="preserve">  Juvenile Probation Comm/TDA/State</t>
  </si>
  <si>
    <t>* Denotes Fund Balance Change</t>
  </si>
  <si>
    <t>American Rescue Plan Act</t>
  </si>
  <si>
    <t>Pct 1</t>
  </si>
  <si>
    <t xml:space="preserve">Jail Comm Checking </t>
  </si>
  <si>
    <t>Randall D. Williams Commissioner Pct 1</t>
  </si>
  <si>
    <t>2nd Qtr</t>
  </si>
  <si>
    <t>Texas Range Daily</t>
  </si>
  <si>
    <t>3rd Qtr</t>
  </si>
  <si>
    <t>Texas Range Term</t>
  </si>
  <si>
    <t>US Treasury Note</t>
  </si>
  <si>
    <t>Ameriprise FHLMC</t>
  </si>
  <si>
    <t>Ameriprise Ally Bank CD</t>
  </si>
  <si>
    <t>91282CAX9</t>
  </si>
  <si>
    <t>3134GXCB8</t>
  </si>
  <si>
    <t>91282CDM0</t>
  </si>
  <si>
    <t>02007GRH8</t>
  </si>
  <si>
    <t>Ameriprise Ally 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</si>
</sst>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  <numFmt numFmtId="170" formatCode="0.000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7.75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7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Alignment="1">
      <alignment horizontal="left"/>
    </xf>
    <xf numFmtId="0" fontId="4" fillId="2" borderId="0" xfId="0" applyFont="1" applyFill="1"/>
    <xf numFmtId="0" fontId="6" fillId="0" borderId="0" xfId="0" applyFont="1"/>
    <xf numFmtId="0" fontId="4" fillId="0" borderId="0" xfId="0" applyFont="1"/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/>
    <xf numFmtId="165" fontId="2" fillId="0" borderId="0" xfId="3" applyFont="1" applyFill="1"/>
    <xf numFmtId="164" fontId="0" fillId="0" borderId="5" xfId="1" applyFont="1" applyFill="1" applyBorder="1" applyAlignment="1" applyProtection="1"/>
    <xf numFmtId="0" fontId="0" fillId="0" borderId="0" xfId="0" applyFill="1" applyBorder="1" applyAlignment="1">
      <alignment horizontal="center"/>
    </xf>
    <xf numFmtId="0" fontId="16" fillId="2" borderId="0" xfId="0" applyFont="1" applyFill="1" applyBorder="1"/>
    <xf numFmtId="164" fontId="16" fillId="2" borderId="0" xfId="1" applyFont="1" applyFill="1" applyBorder="1" applyAlignment="1" applyProtection="1"/>
    <xf numFmtId="164" fontId="16" fillId="3" borderId="0" xfId="1" applyNumberFormat="1" applyFont="1" applyFill="1" applyBorder="1" applyAlignment="1" applyProtection="1"/>
    <xf numFmtId="16" fontId="16" fillId="2" borderId="0" xfId="1" applyNumberFormat="1" applyFont="1" applyFill="1" applyBorder="1" applyAlignment="1" applyProtection="1">
      <alignment horizontal="center"/>
    </xf>
    <xf numFmtId="164" fontId="16" fillId="2" borderId="0" xfId="1" applyFont="1" applyFill="1" applyBorder="1" applyAlignment="1" applyProtection="1">
      <alignment horizontal="center"/>
    </xf>
    <xf numFmtId="0" fontId="4" fillId="7" borderId="0" xfId="0" applyFont="1" applyFill="1" applyAlignment="1">
      <alignment horizontal="left"/>
    </xf>
    <xf numFmtId="0" fontId="17" fillId="7" borderId="0" xfId="0" applyFont="1" applyFill="1"/>
    <xf numFmtId="14" fontId="3" fillId="0" borderId="0" xfId="0" applyNumberFormat="1" applyFont="1" applyFill="1" applyBorder="1" applyAlignment="1">
      <alignment horizontal="right"/>
    </xf>
    <xf numFmtId="164" fontId="14" fillId="0" borderId="2" xfId="1" applyBorder="1"/>
    <xf numFmtId="164" fontId="0" fillId="0" borderId="2" xfId="0" applyNumberFormat="1" applyFont="1" applyBorder="1"/>
    <xf numFmtId="170" fontId="3" fillId="0" borderId="0" xfId="6" applyNumberFormat="1" applyFont="1" applyBorder="1" applyAlignment="1"/>
    <xf numFmtId="170" fontId="3" fillId="0" borderId="0" xfId="0" applyNumberFormat="1" applyFont="1" applyBorder="1" applyAlignment="1"/>
    <xf numFmtId="164" fontId="4" fillId="0" borderId="0" xfId="1" applyFont="1" applyAlignment="1">
      <alignment horizontal="left"/>
    </xf>
    <xf numFmtId="164" fontId="4" fillId="0" borderId="1" xfId="1" applyFont="1" applyBorder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0" fontId="2" fillId="8" borderId="0" xfId="0" applyFont="1" applyFill="1"/>
    <xf numFmtId="0" fontId="2" fillId="8" borderId="0" xfId="0" applyFont="1" applyFill="1" applyAlignment="1"/>
    <xf numFmtId="0" fontId="2" fillId="8" borderId="1" xfId="0" applyFont="1" applyFill="1" applyBorder="1" applyAlignment="1"/>
    <xf numFmtId="0" fontId="0" fillId="8" borderId="0" xfId="0" applyFill="1" applyBorder="1"/>
    <xf numFmtId="0" fontId="0" fillId="8" borderId="0" xfId="0" applyFont="1" applyFill="1"/>
    <xf numFmtId="0" fontId="0" fillId="8" borderId="0" xfId="0" applyFont="1" applyFill="1" applyBorder="1"/>
    <xf numFmtId="0" fontId="2" fillId="8" borderId="0" xfId="0" applyFont="1" applyFill="1" applyBorder="1"/>
    <xf numFmtId="14" fontId="2" fillId="0" borderId="0" xfId="0" applyNumberFormat="1" applyFont="1" applyAlignment="1">
      <alignment horizontal="right"/>
    </xf>
    <xf numFmtId="0" fontId="4" fillId="7" borderId="0" xfId="0" applyFont="1" applyFill="1" applyBorder="1" applyAlignment="1">
      <alignment horizontal="left"/>
    </xf>
    <xf numFmtId="165" fontId="2" fillId="0" borderId="4" xfId="3" applyFont="1" applyFill="1" applyBorder="1" applyAlignment="1" applyProtection="1">
      <alignment horizontal="right"/>
    </xf>
    <xf numFmtId="165" fontId="2" fillId="5" borderId="4" xfId="3" applyFont="1" applyFill="1" applyBorder="1" applyAlignment="1" applyProtection="1">
      <alignment horizontal="center"/>
    </xf>
    <xf numFmtId="170" fontId="3" fillId="0" borderId="4" xfId="0" applyNumberFormat="1" applyFont="1" applyBorder="1" applyAlignment="1"/>
    <xf numFmtId="165" fontId="2" fillId="5" borderId="4" xfId="3" applyFont="1" applyFill="1" applyBorder="1" applyAlignment="1" applyProtection="1">
      <alignment horizontal="right"/>
    </xf>
    <xf numFmtId="164" fontId="4" fillId="7" borderId="0" xfId="1" applyFont="1" applyFill="1" applyBorder="1" applyAlignment="1" applyProtection="1">
      <alignment horizontal="right"/>
    </xf>
    <xf numFmtId="164" fontId="4" fillId="8" borderId="0" xfId="1" applyFont="1" applyFill="1" applyAlignment="1">
      <alignment horizontal="left"/>
    </xf>
    <xf numFmtId="39" fontId="14" fillId="9" borderId="0" xfId="3" applyNumberFormat="1" applyFill="1" applyBorder="1" applyAlignment="1" applyProtection="1">
      <alignment horizontal="center"/>
    </xf>
    <xf numFmtId="39" fontId="2" fillId="2" borderId="4" xfId="3" applyNumberFormat="1" applyFont="1" applyFill="1" applyBorder="1" applyAlignment="1" applyProtection="1">
      <alignment horizontal="center"/>
    </xf>
    <xf numFmtId="164" fontId="14" fillId="0" borderId="0" xfId="1" applyFill="1" applyBorder="1" applyAlignment="1" applyProtection="1"/>
    <xf numFmtId="164" fontId="14" fillId="0" borderId="1" xfId="1" applyFill="1" applyBorder="1" applyAlignment="1" applyProtection="1"/>
    <xf numFmtId="164" fontId="14" fillId="0" borderId="0" xfId="1" applyFill="1" applyBorder="1" applyAlignment="1" applyProtection="1">
      <alignment horizontal="right"/>
    </xf>
    <xf numFmtId="164" fontId="14" fillId="0" borderId="3" xfId="1" applyFill="1" applyBorder="1" applyAlignment="1" applyProtection="1"/>
    <xf numFmtId="164" fontId="14" fillId="0" borderId="0" xfId="1" applyFill="1"/>
    <xf numFmtId="164" fontId="14" fillId="8" borderId="0" xfId="1" applyFill="1" applyBorder="1" applyAlignment="1" applyProtection="1"/>
    <xf numFmtId="164" fontId="14" fillId="0" borderId="1" xfId="1" applyFill="1" applyBorder="1" applyAlignment="1" applyProtection="1">
      <alignment horizontal="right"/>
    </xf>
    <xf numFmtId="164" fontId="14" fillId="7" borderId="0" xfId="1" applyFill="1" applyBorder="1" applyAlignment="1" applyProtection="1">
      <alignment horizontal="right"/>
    </xf>
    <xf numFmtId="164" fontId="14" fillId="8" borderId="0" xfId="1" applyFill="1" applyBorder="1" applyAlignment="1" applyProtection="1">
      <alignment horizontal="right"/>
    </xf>
    <xf numFmtId="164" fontId="14" fillId="0" borderId="3" xfId="1" applyFill="1" applyBorder="1" applyAlignment="1" applyProtection="1">
      <alignment horizontal="right"/>
    </xf>
    <xf numFmtId="164" fontId="14" fillId="8" borderId="1" xfId="1" applyFill="1" applyBorder="1" applyAlignment="1" applyProtection="1">
      <alignment horizontal="right"/>
    </xf>
    <xf numFmtId="164" fontId="14" fillId="8" borderId="3" xfId="1" applyFill="1" applyBorder="1" applyAlignment="1" applyProtection="1"/>
    <xf numFmtId="164" fontId="14" fillId="0" borderId="0" xfId="1" applyFill="1" applyBorder="1" applyAlignment="1" applyProtection="1">
      <alignment horizontal="center"/>
    </xf>
    <xf numFmtId="164" fontId="14" fillId="0" borderId="1" xfId="1" applyFill="1" applyBorder="1" applyAlignment="1" applyProtection="1">
      <alignment horizontal="center"/>
    </xf>
    <xf numFmtId="164" fontId="14" fillId="8" borderId="0" xfId="1" applyFill="1" applyBorder="1" applyAlignment="1" applyProtection="1">
      <alignment horizontal="center"/>
    </xf>
    <xf numFmtId="0" fontId="0" fillId="8" borderId="0" xfId="0" applyFill="1"/>
    <xf numFmtId="164" fontId="14" fillId="8" borderId="1" xfId="1" applyFill="1" applyBorder="1" applyAlignment="1" applyProtection="1"/>
    <xf numFmtId="164" fontId="0" fillId="0" borderId="0" xfId="1" applyFont="1" applyFill="1" applyBorder="1" applyAlignment="1" applyProtection="1">
      <alignment horizontal="right"/>
    </xf>
    <xf numFmtId="0" fontId="7" fillId="0" borderId="0" xfId="0" applyFont="1"/>
    <xf numFmtId="164" fontId="3" fillId="0" borderId="0" xfId="1" applyFont="1" applyAlignment="1">
      <alignment horizontal="left"/>
    </xf>
    <xf numFmtId="0" fontId="3" fillId="8" borderId="0" xfId="0" applyFont="1" applyFill="1" applyAlignment="1">
      <alignment horizontal="right"/>
    </xf>
    <xf numFmtId="0" fontId="3" fillId="2" borderId="0" xfId="0" applyFont="1" applyFill="1"/>
    <xf numFmtId="0" fontId="7" fillId="2" borderId="0" xfId="0" applyFont="1" applyFill="1"/>
    <xf numFmtId="0" fontId="3" fillId="8" borderId="0" xfId="0" applyFont="1" applyFill="1" applyBorder="1" applyAlignment="1">
      <alignment horizontal="right"/>
    </xf>
    <xf numFmtId="0" fontId="3" fillId="8" borderId="0" xfId="0" applyNumberFormat="1" applyFont="1" applyFill="1" applyBorder="1" applyAlignment="1">
      <alignment horizontal="center"/>
    </xf>
    <xf numFmtId="164" fontId="3" fillId="4" borderId="0" xfId="1" applyFont="1" applyFill="1" applyBorder="1" applyAlignment="1" applyProtection="1"/>
    <xf numFmtId="164" fontId="3" fillId="0" borderId="0" xfId="1" applyFont="1" applyBorder="1" applyAlignment="1">
      <alignment horizontal="left"/>
    </xf>
    <xf numFmtId="164" fontId="7" fillId="0" borderId="0" xfId="1" applyFont="1" applyAlignment="1">
      <alignment horizontal="left"/>
    </xf>
    <xf numFmtId="0" fontId="3" fillId="8" borderId="0" xfId="0" applyFont="1" applyFill="1"/>
    <xf numFmtId="164" fontId="3" fillId="0" borderId="9" xfId="1" applyFont="1" applyFill="1" applyBorder="1" applyAlignment="1" applyProtection="1"/>
    <xf numFmtId="164" fontId="3" fillId="0" borderId="9" xfId="1" applyFont="1" applyFill="1" applyBorder="1" applyAlignment="1" applyProtection="1">
      <alignment horizontal="right"/>
    </xf>
    <xf numFmtId="170" fontId="4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164" fontId="4" fillId="0" borderId="0" xfId="1" applyFont="1" applyFill="1" applyAlignment="1">
      <alignment horizontal="left"/>
    </xf>
    <xf numFmtId="164" fontId="14" fillId="0" borderId="3" xfId="1" applyFill="1" applyBorder="1" applyAlignment="1" applyProtection="1">
      <alignment horizontal="center"/>
    </xf>
    <xf numFmtId="0" fontId="2" fillId="0" borderId="0" xfId="0" applyFont="1" applyBorder="1"/>
    <xf numFmtId="0" fontId="3" fillId="2" borderId="0" xfId="0" applyFont="1" applyFill="1" applyBorder="1"/>
    <xf numFmtId="0" fontId="4" fillId="0" borderId="0" xfId="0" applyFont="1" applyBorder="1"/>
    <xf numFmtId="0" fontId="4" fillId="2" borderId="0" xfId="0" applyFont="1" applyFill="1" applyBorder="1"/>
    <xf numFmtId="39" fontId="0" fillId="2" borderId="0" xfId="3" applyNumberFormat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Border="1"/>
    <xf numFmtId="164" fontId="0" fillId="0" borderId="11" xfId="1" applyFont="1" applyFill="1" applyBorder="1" applyAlignment="1" applyProtection="1"/>
    <xf numFmtId="0" fontId="0" fillId="0" borderId="12" xfId="0" applyFont="1" applyBorder="1"/>
    <xf numFmtId="164" fontId="0" fillId="0" borderId="10" xfId="1" applyFont="1" applyFill="1" applyBorder="1" applyAlignment="1" applyProtection="1"/>
    <xf numFmtId="14" fontId="0" fillId="0" borderId="0" xfId="0" applyNumberFormat="1" applyFont="1" applyFill="1"/>
    <xf numFmtId="169" fontId="2" fillId="0" borderId="0" xfId="1" applyNumberFormat="1" applyFont="1" applyFill="1" applyBorder="1" applyAlignment="1" applyProtection="1">
      <alignment horizontal="center"/>
    </xf>
    <xf numFmtId="164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right"/>
    </xf>
    <xf numFmtId="0" fontId="2" fillId="0" borderId="0" xfId="0" applyNumberFormat="1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64" fontId="14" fillId="8" borderId="6" xfId="1" applyFill="1" applyBorder="1" applyAlignment="1" applyProtection="1">
      <alignment horizontal="center"/>
    </xf>
    <xf numFmtId="164" fontId="0" fillId="0" borderId="6" xfId="1" applyFont="1" applyFill="1" applyBorder="1" applyAlignment="1" applyProtection="1">
      <alignment horizontal="center"/>
    </xf>
    <xf numFmtId="14" fontId="3" fillId="0" borderId="0" xfId="0" applyNumberFormat="1" applyFont="1" applyFill="1" applyAlignment="1">
      <alignment horizontal="right"/>
    </xf>
    <xf numFmtId="0" fontId="19" fillId="0" borderId="0" xfId="0" applyFont="1" applyBorder="1"/>
    <xf numFmtId="0" fontId="2" fillId="0" borderId="0" xfId="0" applyFont="1" applyFill="1"/>
    <xf numFmtId="164" fontId="3" fillId="0" borderId="0" xfId="1" applyFont="1" applyFill="1"/>
    <xf numFmtId="0" fontId="7" fillId="0" borderId="0" xfId="0" applyFont="1" applyBorder="1"/>
    <xf numFmtId="0" fontId="18" fillId="0" borderId="0" xfId="0" applyFont="1"/>
    <xf numFmtId="164" fontId="20" fillId="0" borderId="0" xfId="1" applyFont="1" applyBorder="1" applyAlignment="1">
      <alignment horizontal="left"/>
    </xf>
    <xf numFmtId="0" fontId="20" fillId="8" borderId="0" xfId="0" applyFont="1" applyFill="1" applyBorder="1"/>
    <xf numFmtId="170" fontId="20" fillId="0" borderId="0" xfId="0" applyNumberFormat="1" applyFont="1" applyFill="1" applyBorder="1" applyAlignment="1">
      <alignment horizontal="center"/>
    </xf>
    <xf numFmtId="0" fontId="20" fillId="0" borderId="0" xfId="0" applyFont="1"/>
    <xf numFmtId="164" fontId="20" fillId="0" borderId="0" xfId="1" applyFont="1" applyFill="1" applyBorder="1" applyAlignment="1" applyProtection="1"/>
    <xf numFmtId="164" fontId="20" fillId="0" borderId="0" xfId="1" applyFont="1" applyFill="1" applyBorder="1" applyAlignment="1" applyProtection="1">
      <alignment horizontal="right"/>
    </xf>
    <xf numFmtId="0" fontId="20" fillId="0" borderId="0" xfId="0" applyFont="1" applyBorder="1"/>
    <xf numFmtId="164" fontId="2" fillId="0" borderId="0" xfId="1" applyFont="1" applyFill="1" applyBorder="1" applyAlignment="1" applyProtection="1">
      <alignment horizontal="center"/>
    </xf>
    <xf numFmtId="164" fontId="2" fillId="0" borderId="9" xfId="1" applyFont="1" applyFill="1" applyBorder="1" applyAlignment="1" applyProtection="1"/>
    <xf numFmtId="164" fontId="2" fillId="0" borderId="9" xfId="1" applyFont="1" applyFill="1" applyBorder="1" applyAlignment="1" applyProtection="1">
      <alignment horizontal="right"/>
    </xf>
    <xf numFmtId="164" fontId="2" fillId="0" borderId="9" xfId="1" applyFont="1" applyFill="1" applyBorder="1" applyAlignment="1" applyProtection="1">
      <alignment horizontal="center"/>
    </xf>
    <xf numFmtId="164" fontId="14" fillId="7" borderId="0" xfId="1" applyFill="1" applyBorder="1" applyAlignment="1" applyProtection="1">
      <alignment horizontal="center"/>
    </xf>
    <xf numFmtId="2" fontId="3" fillId="0" borderId="0" xfId="0" applyNumberFormat="1" applyFont="1" applyBorder="1"/>
    <xf numFmtId="164" fontId="14" fillId="8" borderId="7" xfId="1" applyFill="1" applyBorder="1" applyAlignment="1" applyProtection="1">
      <alignment horizontal="center"/>
    </xf>
    <xf numFmtId="164" fontId="2" fillId="8" borderId="0" xfId="1" applyFont="1" applyFill="1" applyBorder="1" applyAlignment="1" applyProtection="1">
      <alignment horizontal="center"/>
    </xf>
    <xf numFmtId="0" fontId="0" fillId="0" borderId="0" xfId="0" applyFont="1" applyFill="1" applyBorder="1" applyAlignment="1">
      <alignment horizontal="left"/>
    </xf>
    <xf numFmtId="164" fontId="3" fillId="8" borderId="0" xfId="1" applyFont="1" applyFill="1" applyBorder="1" applyAlignment="1" applyProtection="1"/>
    <xf numFmtId="14" fontId="3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Border="1" applyAlignment="1">
      <alignment horizontal="left"/>
    </xf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8832"/>
        <c:axId val="111450368"/>
      </c:barChart>
      <c:catAx>
        <c:axId val="11144883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50368"/>
        <c:crosses val="autoZero"/>
        <c:auto val="1"/>
        <c:lblAlgn val="ctr"/>
        <c:lblOffset val="100"/>
        <c:tickMarkSkip val="1"/>
        <c:noMultiLvlLbl val="0"/>
      </c:catAx>
      <c:valAx>
        <c:axId val="11145036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48832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1"/>
              <c:layout>
                <c:manualLayout>
                  <c:x val="7.5324471335158516E-2"/>
                  <c:y val="8.855643044619422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4E5-49F5-A279-96562A12C693}"/>
                </c:ext>
              </c:extLst>
            </c:dLbl>
            <c:dLbl>
              <c:idx val="3"/>
              <c:layout>
                <c:manualLayout>
                  <c:x val="-6.1033753186596741E-2"/>
                  <c:y val="9.528608923884514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5-49F5-A279-96562A12C69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'Recap Sheet'!$H$28:$K$28</c:f>
              <c:numCache>
                <c:formatCode>_(* #,##0.00_);_(* \(#,##0.00\);_(* \-??_);_(@_)</c:formatCode>
                <c:ptCount val="4"/>
                <c:pt idx="0">
                  <c:v>102349293.09999999</c:v>
                </c:pt>
                <c:pt idx="1">
                  <c:v>244870.86</c:v>
                </c:pt>
                <c:pt idx="2">
                  <c:v>2693659.86</c:v>
                </c:pt>
                <c:pt idx="3">
                  <c:v>1000000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1-4FC1-ADC9-4C5B6D4830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1"/>
          <c:order val="1"/>
          <c:dLbls>
            <c:dLbl>
              <c:idx val="2"/>
              <c:layout>
                <c:manualLayout>
                  <c:x val="0.11791956498711204"/>
                  <c:y val="4.13977266381354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291479820627805"/>
                      <c:h val="0.201193032689095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744-4ED1-A9D0-BFEAE22E3BA1}"/>
                </c:ext>
              </c:extLst>
            </c:dLbl>
            <c:dLbl>
              <c:idx val="3"/>
              <c:layout>
                <c:manualLayout>
                  <c:x val="0.10976677242698922"/>
                  <c:y val="3.997268716652197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744-4ED1-A9D0-BFEAE22E3B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'Recap Sheet'!$B$28:$E$28</c:f>
              <c:numCache>
                <c:formatCode>_(* #,##0.00_);_(* \(#,##0.00\);_(* \-??_);_(@_)</c:formatCode>
                <c:ptCount val="4"/>
                <c:pt idx="0">
                  <c:v>99169751.410000011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1-47C4-935F-A768AD281DBE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Sheet'!$H$28:$K$28</c:f>
              <c:numCache>
                <c:formatCode>_(* #,##0.00_);_(* \(#,##0.00\);_(* \-??_);_(@_)</c:formatCode>
                <c:ptCount val="4"/>
                <c:pt idx="0">
                  <c:v>102349293.09999999</c:v>
                </c:pt>
                <c:pt idx="1">
                  <c:v>244870.86</c:v>
                </c:pt>
                <c:pt idx="2">
                  <c:v>2693659.86</c:v>
                </c:pt>
                <c:pt idx="3">
                  <c:v>1000000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1-47C4-935F-A768AD281DBE}"/>
            </c:ext>
          </c:extLst>
        </c:ser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Sheet'!$H$28:$K$28</c:f>
              <c:numCache>
                <c:formatCode>_(* #,##0.00_);_(* \(#,##0.00\);_(* \-??_);_(@_)</c:formatCode>
                <c:ptCount val="4"/>
                <c:pt idx="0">
                  <c:v>102349293.09999999</c:v>
                </c:pt>
                <c:pt idx="1">
                  <c:v>244870.86</c:v>
                </c:pt>
                <c:pt idx="2">
                  <c:v>2693659.86</c:v>
                </c:pt>
                <c:pt idx="3">
                  <c:v>1000000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1-47C4-935F-A768AD281D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38100</xdr:rowOff>
    </xdr:from>
    <xdr:to>
      <xdr:col>1</xdr:col>
      <xdr:colOff>0</xdr:colOff>
      <xdr:row>30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30</xdr:row>
      <xdr:rowOff>51435</xdr:rowOff>
    </xdr:from>
    <xdr:to>
      <xdr:col>10</xdr:col>
      <xdr:colOff>228600</xdr:colOff>
      <xdr:row>42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30</xdr:row>
      <xdr:rowOff>45720</xdr:rowOff>
    </xdr:from>
    <xdr:to>
      <xdr:col>10</xdr:col>
      <xdr:colOff>236220</xdr:colOff>
      <xdr:row>42</xdr:row>
      <xdr:rowOff>7620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30</xdr:row>
      <xdr:rowOff>0</xdr:rowOff>
    </xdr:from>
    <xdr:to>
      <xdr:col>4</xdr:col>
      <xdr:colOff>68580</xdr:colOff>
      <xdr:row>42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workbookViewId="0">
      <selection activeCell="E22" sqref="E22"/>
    </sheetView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2:5" ht="15.75" x14ac:dyDescent="0.25">
      <c r="B13" s="54"/>
    </row>
    <row r="14" spans="2:5" ht="35.25" x14ac:dyDescent="0.5">
      <c r="B14" s="54"/>
      <c r="E14" s="55" t="s">
        <v>65</v>
      </c>
    </row>
    <row r="17" spans="5:5" ht="18" x14ac:dyDescent="0.25">
      <c r="E17" s="56" t="s">
        <v>66</v>
      </c>
    </row>
    <row r="20" spans="5:5" x14ac:dyDescent="0.2">
      <c r="E20" s="43" t="s">
        <v>67</v>
      </c>
    </row>
    <row r="21" spans="5:5" x14ac:dyDescent="0.2">
      <c r="E21" s="57">
        <v>44742</v>
      </c>
    </row>
    <row r="22" spans="5:5" x14ac:dyDescent="0.2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R29" sqref="R29"/>
    </sheetView>
  </sheetViews>
  <sheetFormatPr defaultRowHeight="12.75" x14ac:dyDescent="0.2"/>
  <cols>
    <col min="7" max="7" width="17.28515625" customWidth="1"/>
  </cols>
  <sheetData>
    <row r="1" spans="3:14" ht="15" x14ac:dyDescent="0.2">
      <c r="C1" s="58" t="s">
        <v>68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3:14" ht="15" x14ac:dyDescent="0.2">
      <c r="C2" s="58" t="s">
        <v>69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3:14" ht="15" x14ac:dyDescent="0.2"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3:14" ht="15" x14ac:dyDescent="0.2">
      <c r="C4" s="58" t="s">
        <v>84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3:14" ht="15" x14ac:dyDescent="0.2">
      <c r="C5" s="58" t="s">
        <v>70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3:14" ht="15" x14ac:dyDescent="0.2">
      <c r="C6" s="58" t="s">
        <v>71</v>
      </c>
      <c r="D6" s="58"/>
      <c r="E6" s="58"/>
      <c r="F6" s="58"/>
      <c r="G6" s="58"/>
      <c r="H6" s="58" t="s">
        <v>72</v>
      </c>
      <c r="I6" s="58"/>
      <c r="J6" s="58"/>
      <c r="K6" s="58"/>
      <c r="L6" s="58"/>
      <c r="M6" s="58"/>
      <c r="N6" s="58"/>
    </row>
    <row r="7" spans="3:14" ht="15" x14ac:dyDescent="0.2"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3:14" ht="15" x14ac:dyDescent="0.2">
      <c r="C8" s="58" t="s">
        <v>73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</row>
    <row r="9" spans="3:14" ht="16.5" customHeight="1" x14ac:dyDescent="0.2">
      <c r="C9" s="58" t="s">
        <v>74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3:14" ht="15" x14ac:dyDescent="0.2"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3:14" ht="15" x14ac:dyDescent="0.2"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3:14" ht="15" x14ac:dyDescent="0.2"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spans="3:14" ht="15" x14ac:dyDescent="0.2"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</row>
    <row r="14" spans="3:14" ht="15" x14ac:dyDescent="0.2"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</row>
    <row r="15" spans="3:14" ht="15" x14ac:dyDescent="0.2">
      <c r="C15" s="59"/>
      <c r="D15" s="59"/>
      <c r="E15" s="59"/>
      <c r="F15" s="59"/>
      <c r="G15" s="58"/>
      <c r="H15" s="58"/>
      <c r="I15" s="59"/>
      <c r="J15" s="59"/>
      <c r="K15" s="59"/>
      <c r="L15" s="59"/>
      <c r="M15" s="58"/>
      <c r="N15" s="58"/>
    </row>
    <row r="16" spans="3:14" ht="15" x14ac:dyDescent="0.2">
      <c r="C16" s="60" t="s">
        <v>78</v>
      </c>
      <c r="D16" s="58" t="s">
        <v>79</v>
      </c>
      <c r="E16" s="58"/>
      <c r="F16" s="58"/>
      <c r="G16" s="58"/>
      <c r="H16" s="58"/>
      <c r="I16" s="58" t="s">
        <v>146</v>
      </c>
      <c r="J16" s="58"/>
      <c r="K16" s="58"/>
      <c r="L16" s="58"/>
      <c r="M16" s="58" t="s">
        <v>144</v>
      </c>
      <c r="N16" s="58"/>
    </row>
    <row r="17" spans="3:14" ht="15" x14ac:dyDescent="0.2">
      <c r="C17" s="60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</row>
    <row r="18" spans="3:14" ht="15" x14ac:dyDescent="0.2">
      <c r="C18" s="60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</row>
    <row r="19" spans="3:14" ht="15" x14ac:dyDescent="0.2"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</row>
    <row r="20" spans="3:14" ht="15" x14ac:dyDescent="0.2">
      <c r="C20" s="59"/>
      <c r="D20" s="59"/>
      <c r="E20" s="59"/>
      <c r="F20" s="59"/>
      <c r="G20" s="58"/>
      <c r="H20" s="58"/>
      <c r="I20" s="59"/>
      <c r="J20" s="59"/>
      <c r="K20" s="59"/>
      <c r="L20" s="59"/>
      <c r="M20" s="58"/>
      <c r="N20" s="58"/>
    </row>
    <row r="21" spans="3:14" ht="15" x14ac:dyDescent="0.2">
      <c r="C21" s="58" t="s">
        <v>75</v>
      </c>
      <c r="D21" s="58"/>
      <c r="E21" s="58"/>
      <c r="F21" s="58"/>
      <c r="G21" s="58"/>
      <c r="H21" s="58"/>
      <c r="I21" s="58" t="s">
        <v>117</v>
      </c>
      <c r="J21" s="58"/>
      <c r="K21" s="58"/>
      <c r="L21" s="58"/>
      <c r="M21" s="58"/>
      <c r="N21" s="58"/>
    </row>
    <row r="22" spans="3:14" ht="15" x14ac:dyDescent="0.2"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</row>
    <row r="23" spans="3:14" ht="15" x14ac:dyDescent="0.2"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</row>
    <row r="24" spans="3:14" ht="15" x14ac:dyDescent="0.2"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</row>
    <row r="25" spans="3:14" ht="15" x14ac:dyDescent="0.2"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</row>
    <row r="26" spans="3:14" ht="15" x14ac:dyDescent="0.2">
      <c r="C26" s="59"/>
      <c r="D26" s="59"/>
      <c r="E26" s="59"/>
      <c r="F26" s="59"/>
      <c r="G26" s="58"/>
      <c r="H26" s="58"/>
      <c r="I26" s="59"/>
      <c r="J26" s="59"/>
      <c r="K26" s="59"/>
      <c r="L26" s="59"/>
      <c r="M26" s="58"/>
      <c r="N26" s="58"/>
    </row>
    <row r="27" spans="3:14" ht="15" x14ac:dyDescent="0.2">
      <c r="C27" s="58" t="s">
        <v>76</v>
      </c>
      <c r="D27" s="58"/>
      <c r="E27" s="58"/>
      <c r="F27" s="58"/>
      <c r="G27" s="58"/>
      <c r="H27" s="58"/>
      <c r="I27" s="58" t="s">
        <v>85</v>
      </c>
      <c r="J27" s="58"/>
      <c r="K27" s="58"/>
      <c r="L27" s="58"/>
      <c r="M27" s="58"/>
      <c r="N27" s="58"/>
    </row>
    <row r="28" spans="3:14" ht="15" x14ac:dyDescent="0.2"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</row>
    <row r="29" spans="3:14" ht="15" x14ac:dyDescent="0.2"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</row>
    <row r="30" spans="3:14" ht="15" x14ac:dyDescent="0.2">
      <c r="C30" s="58" t="s">
        <v>86</v>
      </c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</row>
    <row r="31" spans="3:14" ht="15" x14ac:dyDescent="0.2">
      <c r="C31" s="58" t="s">
        <v>87</v>
      </c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</row>
    <row r="32" spans="3:14" ht="15" x14ac:dyDescent="0.2"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showGridLines="0" tabSelected="1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A31" sqref="A31"/>
    </sheetView>
  </sheetViews>
  <sheetFormatPr defaultRowHeight="12.75" x14ac:dyDescent="0.2"/>
  <cols>
    <col min="1" max="1" width="25.7109375" customWidth="1"/>
    <col min="2" max="2" width="17.42578125" style="1" customWidth="1"/>
    <col min="3" max="3" width="14.5703125" style="1" customWidth="1"/>
    <col min="4" max="4" width="15.5703125" style="2" customWidth="1"/>
    <col min="5" max="5" width="15.28515625" style="1" customWidth="1"/>
    <col min="6" max="6" width="15.140625" style="1" bestFit="1" customWidth="1"/>
    <col min="7" max="7" width="2.42578125" style="3" customWidth="1"/>
    <col min="8" max="8" width="17" style="3" customWidth="1"/>
    <col min="9" max="9" width="14.7109375" style="3" customWidth="1"/>
    <col min="10" max="10" width="14.42578125" style="3" customWidth="1"/>
    <col min="11" max="11" width="14.7109375" style="3" customWidth="1"/>
    <col min="12" max="12" width="15.140625" style="3" customWidth="1"/>
  </cols>
  <sheetData>
    <row r="1" spans="1:12" s="4" customFormat="1" x14ac:dyDescent="0.2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05" customFormat="1" ht="19.5" x14ac:dyDescent="0.3">
      <c r="B5" s="106"/>
      <c r="C5" s="106"/>
      <c r="D5" s="109" t="s">
        <v>96</v>
      </c>
      <c r="E5" s="106"/>
      <c r="F5" s="106"/>
      <c r="G5" s="107"/>
      <c r="H5" s="106"/>
      <c r="I5" s="106"/>
      <c r="J5" s="108" t="s">
        <v>96</v>
      </c>
      <c r="K5" s="106"/>
      <c r="L5" s="106"/>
    </row>
    <row r="6" spans="1:12" s="11" customFormat="1" x14ac:dyDescent="0.2">
      <c r="B6" s="3"/>
      <c r="C6" s="3"/>
      <c r="D6" s="12">
        <v>44621</v>
      </c>
      <c r="E6" s="3"/>
      <c r="F6" s="3"/>
      <c r="G6" s="10"/>
      <c r="H6" s="3"/>
      <c r="I6" s="3"/>
      <c r="J6" s="12">
        <v>44713</v>
      </c>
      <c r="K6" s="3"/>
      <c r="L6" s="3"/>
    </row>
    <row r="7" spans="1:12" x14ac:dyDescent="0.2">
      <c r="B7" s="13" t="s">
        <v>116</v>
      </c>
      <c r="C7" s="3"/>
      <c r="D7" s="13"/>
      <c r="E7" s="3"/>
      <c r="F7" s="3"/>
      <c r="G7" s="10"/>
      <c r="H7" s="13" t="s">
        <v>116</v>
      </c>
      <c r="J7" s="13"/>
    </row>
    <row r="8" spans="1:12" x14ac:dyDescent="0.2">
      <c r="B8" s="64" t="s">
        <v>131</v>
      </c>
      <c r="C8" s="13" t="s">
        <v>1</v>
      </c>
      <c r="D8" s="13" t="s">
        <v>2</v>
      </c>
      <c r="E8" s="13" t="s">
        <v>139</v>
      </c>
      <c r="F8" s="3"/>
      <c r="G8" s="10"/>
      <c r="H8" s="64" t="s">
        <v>131</v>
      </c>
      <c r="I8" s="13" t="s">
        <v>1</v>
      </c>
      <c r="J8" s="13" t="s">
        <v>2</v>
      </c>
      <c r="K8" s="13" t="s">
        <v>139</v>
      </c>
    </row>
    <row r="9" spans="1:12" s="16" customFormat="1" x14ac:dyDescent="0.2">
      <c r="A9" s="14"/>
      <c r="B9" s="200" t="s">
        <v>132</v>
      </c>
      <c r="C9" s="15" t="s">
        <v>3</v>
      </c>
      <c r="D9" s="15" t="s">
        <v>94</v>
      </c>
      <c r="E9" s="15" t="s">
        <v>4</v>
      </c>
      <c r="F9" s="15" t="s">
        <v>5</v>
      </c>
      <c r="G9" s="10"/>
      <c r="H9" s="200" t="s">
        <v>132</v>
      </c>
      <c r="I9" s="15" t="s">
        <v>3</v>
      </c>
      <c r="J9" s="15" t="s">
        <v>94</v>
      </c>
      <c r="K9" s="15" t="s">
        <v>4</v>
      </c>
      <c r="L9" s="15" t="s">
        <v>5</v>
      </c>
    </row>
    <row r="10" spans="1:12" s="17" customFormat="1" x14ac:dyDescent="0.2">
      <c r="A10" s="17" t="s">
        <v>6</v>
      </c>
      <c r="B10" s="103">
        <v>54180594.229999997</v>
      </c>
      <c r="C10" s="113"/>
      <c r="D10" s="18"/>
      <c r="E10" s="18"/>
      <c r="F10" s="18">
        <f t="shared" ref="F10:F26" si="0">SUM(B10:E10)</f>
        <v>54180594.229999997</v>
      </c>
      <c r="G10" s="19">
        <f>SUM(C10:F10)</f>
        <v>54180594.229999997</v>
      </c>
      <c r="H10" s="103">
        <v>39719784.469999999</v>
      </c>
      <c r="I10" s="113">
        <v>244870.86</v>
      </c>
      <c r="J10" s="18">
        <v>2693659.86</v>
      </c>
      <c r="K10" s="18">
        <v>1000000</v>
      </c>
      <c r="L10" s="18">
        <f t="shared" ref="L10:L26" si="1">SUM(H10:K10)</f>
        <v>43658315.189999998</v>
      </c>
    </row>
    <row r="11" spans="1:12" s="17" customFormat="1" x14ac:dyDescent="0.2">
      <c r="A11" s="17" t="s">
        <v>143</v>
      </c>
      <c r="B11" s="103">
        <v>9745274.6899999995</v>
      </c>
      <c r="C11" s="113"/>
      <c r="D11" s="18"/>
      <c r="E11" s="18"/>
      <c r="F11" s="18">
        <f t="shared" si="0"/>
        <v>9745274.6899999995</v>
      </c>
      <c r="G11" s="19"/>
      <c r="H11" s="103">
        <v>20787684.699999999</v>
      </c>
      <c r="I11" s="113"/>
      <c r="J11" s="18"/>
      <c r="K11" s="18"/>
      <c r="L11" s="18">
        <f t="shared" si="1"/>
        <v>20787684.699999999</v>
      </c>
    </row>
    <row r="12" spans="1:12" s="17" customFormat="1" x14ac:dyDescent="0.2">
      <c r="A12" s="17" t="s">
        <v>7</v>
      </c>
      <c r="B12" s="18">
        <v>477385.86</v>
      </c>
      <c r="D12" s="18"/>
      <c r="E12" s="18"/>
      <c r="F12" s="18">
        <f t="shared" si="0"/>
        <v>477385.86</v>
      </c>
      <c r="G12" s="19">
        <f>SUM(C12:F12)</f>
        <v>477385.86</v>
      </c>
      <c r="H12" s="18">
        <v>478403.05</v>
      </c>
      <c r="J12" s="18"/>
      <c r="K12" s="18"/>
      <c r="L12" s="18">
        <f t="shared" si="1"/>
        <v>478403.05</v>
      </c>
    </row>
    <row r="13" spans="1:12" s="17" customFormat="1" x14ac:dyDescent="0.2">
      <c r="A13" s="17" t="s">
        <v>83</v>
      </c>
      <c r="B13" s="18">
        <v>4914.59</v>
      </c>
      <c r="D13" s="18"/>
      <c r="E13" s="18"/>
      <c r="F13" s="18">
        <f t="shared" si="0"/>
        <v>4914.59</v>
      </c>
      <c r="G13" s="19"/>
      <c r="H13" s="18">
        <v>4925.0600000000004</v>
      </c>
      <c r="J13" s="18"/>
      <c r="K13" s="18"/>
      <c r="L13" s="18">
        <f t="shared" si="1"/>
        <v>4925.0600000000004</v>
      </c>
    </row>
    <row r="14" spans="1:12" s="17" customFormat="1" x14ac:dyDescent="0.2">
      <c r="A14" s="17" t="s">
        <v>128</v>
      </c>
      <c r="B14" s="18">
        <v>8977470.2200000007</v>
      </c>
      <c r="D14" s="18"/>
      <c r="E14" s="18"/>
      <c r="F14" s="18">
        <f t="shared" si="0"/>
        <v>8977470.2200000007</v>
      </c>
      <c r="G14" s="19"/>
      <c r="H14" s="18">
        <v>8913488.2400000002</v>
      </c>
      <c r="J14" s="18"/>
      <c r="K14" s="18"/>
      <c r="L14" s="18">
        <f t="shared" si="1"/>
        <v>8913488.2400000002</v>
      </c>
    </row>
    <row r="15" spans="1:12" s="17" customFormat="1" x14ac:dyDescent="0.2">
      <c r="A15" s="17" t="s">
        <v>138</v>
      </c>
      <c r="B15" s="18">
        <v>228940.79</v>
      </c>
      <c r="D15" s="18"/>
      <c r="E15" s="18"/>
      <c r="F15" s="18">
        <f t="shared" si="0"/>
        <v>228940.79</v>
      </c>
      <c r="G15" s="19"/>
      <c r="H15" s="18">
        <v>229428.6</v>
      </c>
      <c r="J15" s="18"/>
      <c r="K15" s="18"/>
      <c r="L15" s="18">
        <f t="shared" si="1"/>
        <v>229428.6</v>
      </c>
    </row>
    <row r="16" spans="1:12" s="17" customFormat="1" x14ac:dyDescent="0.2">
      <c r="A16" s="17" t="s">
        <v>8</v>
      </c>
      <c r="B16" s="18">
        <v>2428910.46</v>
      </c>
      <c r="D16" s="20"/>
      <c r="E16" s="18"/>
      <c r="F16" s="18">
        <f t="shared" si="0"/>
        <v>2428910.46</v>
      </c>
      <c r="G16" s="19">
        <f t="shared" ref="G16:G27" si="2">SUM(C16:F16)</f>
        <v>2428910.46</v>
      </c>
      <c r="H16" s="18">
        <v>2490858.1</v>
      </c>
      <c r="J16" s="20"/>
      <c r="K16" s="18"/>
      <c r="L16" s="18">
        <f t="shared" si="1"/>
        <v>2490858.1</v>
      </c>
    </row>
    <row r="17" spans="1:13" s="17" customFormat="1" x14ac:dyDescent="0.2">
      <c r="A17" s="17" t="s">
        <v>9</v>
      </c>
      <c r="B17" s="18">
        <v>2087061.64</v>
      </c>
      <c r="D17" s="18"/>
      <c r="E17" s="18"/>
      <c r="F17" s="18">
        <f t="shared" si="0"/>
        <v>2087061.64</v>
      </c>
      <c r="G17" s="19">
        <f t="shared" si="2"/>
        <v>2087061.64</v>
      </c>
      <c r="H17" s="18">
        <v>2064619.03</v>
      </c>
      <c r="J17" s="18"/>
      <c r="K17" s="18"/>
      <c r="L17" s="18">
        <f t="shared" si="1"/>
        <v>2064619.03</v>
      </c>
    </row>
    <row r="18" spans="1:13" s="17" customFormat="1" x14ac:dyDescent="0.2">
      <c r="A18" s="17" t="s">
        <v>10</v>
      </c>
      <c r="B18" s="18">
        <v>1641119.69</v>
      </c>
      <c r="D18" s="18"/>
      <c r="E18" s="18"/>
      <c r="F18" s="18">
        <f t="shared" si="0"/>
        <v>1641119.69</v>
      </c>
      <c r="G18" s="19">
        <f t="shared" si="2"/>
        <v>1641119.69</v>
      </c>
      <c r="H18" s="18">
        <v>3383030.36</v>
      </c>
      <c r="J18" s="18"/>
      <c r="K18" s="18"/>
      <c r="L18" s="18">
        <f t="shared" si="1"/>
        <v>3383030.36</v>
      </c>
    </row>
    <row r="19" spans="1:13" s="17" customFormat="1" x14ac:dyDescent="0.2">
      <c r="A19" s="17" t="s">
        <v>11</v>
      </c>
      <c r="B19" s="18">
        <v>63749.4</v>
      </c>
      <c r="D19" s="21"/>
      <c r="E19" s="18"/>
      <c r="F19" s="18">
        <f t="shared" si="0"/>
        <v>63749.4</v>
      </c>
      <c r="G19" s="19">
        <f t="shared" si="2"/>
        <v>63749.4</v>
      </c>
      <c r="H19" s="18">
        <v>65265.94</v>
      </c>
      <c r="J19" s="21"/>
      <c r="K19" s="18"/>
      <c r="L19" s="18">
        <f t="shared" si="1"/>
        <v>65265.94</v>
      </c>
    </row>
    <row r="20" spans="1:13" s="17" customFormat="1" x14ac:dyDescent="0.2">
      <c r="A20" s="17" t="s">
        <v>12</v>
      </c>
      <c r="B20" s="18">
        <v>775024.1</v>
      </c>
      <c r="D20" s="21"/>
      <c r="E20" s="18"/>
      <c r="F20" s="18">
        <f t="shared" si="0"/>
        <v>775024.1</v>
      </c>
      <c r="G20" s="19">
        <f t="shared" si="2"/>
        <v>775024.1</v>
      </c>
      <c r="H20" s="18">
        <v>901873.5</v>
      </c>
      <c r="J20" s="21"/>
      <c r="K20" s="18"/>
      <c r="L20" s="18">
        <f t="shared" si="1"/>
        <v>901873.5</v>
      </c>
    </row>
    <row r="21" spans="1:13" s="17" customFormat="1" x14ac:dyDescent="0.2">
      <c r="A21" s="17" t="s">
        <v>13</v>
      </c>
      <c r="B21" s="18">
        <v>141444.54</v>
      </c>
      <c r="D21" s="18"/>
      <c r="E21" s="18"/>
      <c r="F21" s="18">
        <f t="shared" si="0"/>
        <v>141444.54</v>
      </c>
      <c r="G21" s="19">
        <f t="shared" si="2"/>
        <v>141444.54</v>
      </c>
      <c r="H21" s="18">
        <v>117644.58</v>
      </c>
      <c r="J21" s="18"/>
      <c r="K21" s="18"/>
      <c r="L21" s="18">
        <f t="shared" si="1"/>
        <v>117644.58</v>
      </c>
    </row>
    <row r="22" spans="1:13" s="17" customFormat="1" x14ac:dyDescent="0.2">
      <c r="A22" s="17" t="s">
        <v>14</v>
      </c>
      <c r="B22" s="18">
        <v>443834.88</v>
      </c>
      <c r="D22" s="18"/>
      <c r="E22" s="18"/>
      <c r="F22" s="18">
        <f t="shared" si="0"/>
        <v>443834.88</v>
      </c>
      <c r="G22" s="19">
        <f t="shared" si="2"/>
        <v>443834.88</v>
      </c>
      <c r="H22" s="18">
        <v>1881288.75</v>
      </c>
      <c r="J22" s="18"/>
      <c r="K22" s="18"/>
      <c r="L22" s="18">
        <f t="shared" si="1"/>
        <v>1881288.75</v>
      </c>
    </row>
    <row r="23" spans="1:13" s="17" customFormat="1" x14ac:dyDescent="0.2">
      <c r="A23" s="17" t="s">
        <v>120</v>
      </c>
      <c r="B23" s="18">
        <v>3877.84</v>
      </c>
      <c r="D23" s="18"/>
      <c r="E23" s="18"/>
      <c r="F23" s="18">
        <f t="shared" si="0"/>
        <v>3877.84</v>
      </c>
      <c r="G23" s="19">
        <f t="shared" si="2"/>
        <v>3877.84</v>
      </c>
      <c r="H23" s="18">
        <v>3886.11</v>
      </c>
      <c r="J23" s="18"/>
      <c r="K23" s="18"/>
      <c r="L23" s="18">
        <f t="shared" si="1"/>
        <v>3886.11</v>
      </c>
    </row>
    <row r="24" spans="1:13" s="17" customFormat="1" x14ac:dyDescent="0.2">
      <c r="A24" s="17" t="s">
        <v>99</v>
      </c>
      <c r="B24" s="18">
        <v>1023940.54</v>
      </c>
      <c r="D24" s="18"/>
      <c r="E24" s="18"/>
      <c r="F24" s="18">
        <f t="shared" si="0"/>
        <v>1023940.54</v>
      </c>
      <c r="G24" s="19">
        <f t="shared" si="2"/>
        <v>1023940.54</v>
      </c>
      <c r="H24" s="18">
        <v>1026450.2</v>
      </c>
      <c r="J24" s="18"/>
      <c r="K24" s="18"/>
      <c r="L24" s="18">
        <f t="shared" si="1"/>
        <v>1026450.2</v>
      </c>
    </row>
    <row r="25" spans="1:13" s="17" customFormat="1" x14ac:dyDescent="0.2">
      <c r="A25" s="17" t="s">
        <v>15</v>
      </c>
      <c r="B25" s="18">
        <v>2574838</v>
      </c>
      <c r="D25" s="18"/>
      <c r="E25" s="18"/>
      <c r="F25" s="18">
        <f t="shared" si="0"/>
        <v>2574838</v>
      </c>
      <c r="G25" s="19">
        <f t="shared" si="2"/>
        <v>2574838</v>
      </c>
      <c r="H25" s="18">
        <v>2771545.59</v>
      </c>
      <c r="J25" s="18"/>
      <c r="K25" s="18"/>
      <c r="L25" s="18">
        <f t="shared" si="1"/>
        <v>2771545.59</v>
      </c>
    </row>
    <row r="26" spans="1:13" s="17" customFormat="1" x14ac:dyDescent="0.2">
      <c r="A26" s="17" t="s">
        <v>16</v>
      </c>
      <c r="B26" s="18">
        <v>14371369.939999999</v>
      </c>
      <c r="D26" s="18"/>
      <c r="E26" s="18"/>
      <c r="F26" s="18">
        <f t="shared" si="0"/>
        <v>14371369.939999999</v>
      </c>
      <c r="G26" s="19">
        <f t="shared" si="2"/>
        <v>14371369.939999999</v>
      </c>
      <c r="H26" s="18">
        <v>17509116.82</v>
      </c>
      <c r="J26" s="18"/>
      <c r="K26" s="18"/>
      <c r="L26" s="18">
        <f t="shared" si="1"/>
        <v>17509116.82</v>
      </c>
    </row>
    <row r="27" spans="1:13" s="14" customFormat="1" x14ac:dyDescent="0.2">
      <c r="B27" s="22"/>
      <c r="D27" s="22"/>
      <c r="E27" s="3"/>
      <c r="G27" s="19">
        <f t="shared" si="2"/>
        <v>0</v>
      </c>
      <c r="H27" s="22"/>
      <c r="J27" s="22"/>
      <c r="K27" s="3"/>
    </row>
    <row r="28" spans="1:13" s="17" customFormat="1" x14ac:dyDescent="0.2">
      <c r="A28" s="24" t="s">
        <v>5</v>
      </c>
      <c r="B28" s="18">
        <f>SUM(B10:B27)</f>
        <v>99169751.410000011</v>
      </c>
      <c r="C28" s="114">
        <f>SUM(C10:C27)</f>
        <v>0</v>
      </c>
      <c r="D28" s="18">
        <f>SUM(D10:D27)</f>
        <v>0</v>
      </c>
      <c r="E28" s="185">
        <f>SUM(E10:E27)</f>
        <v>0</v>
      </c>
      <c r="F28" s="187">
        <f>SUM(F10:F26)</f>
        <v>99169751.410000011</v>
      </c>
      <c r="G28" s="19">
        <f t="shared" ref="G28" si="3">SUM(G10:G27)</f>
        <v>80213151.120000005</v>
      </c>
      <c r="H28" s="18">
        <f>SUM(H10:H27)</f>
        <v>102349293.09999999</v>
      </c>
      <c r="I28" s="114">
        <f>SUM(I10:I27)</f>
        <v>244870.86</v>
      </c>
      <c r="J28" s="18">
        <f>SUM(J10:J27)</f>
        <v>2693659.86</v>
      </c>
      <c r="K28" s="185">
        <f>SUM(K10:K27)</f>
        <v>1000000</v>
      </c>
      <c r="L28" s="187">
        <f>SUM(L10:L26)</f>
        <v>106287823.81999999</v>
      </c>
      <c r="M28" s="186"/>
    </row>
    <row r="29" spans="1:13" x14ac:dyDescent="0.2">
      <c r="B29" s="3"/>
      <c r="C29" s="3"/>
      <c r="D29" s="3"/>
      <c r="E29" s="3"/>
      <c r="F29" s="3"/>
      <c r="G29" s="10"/>
    </row>
    <row r="30" spans="1:13" x14ac:dyDescent="0.2">
      <c r="A30" t="s">
        <v>17</v>
      </c>
      <c r="B30" s="3"/>
      <c r="C30" s="3"/>
      <c r="D30" s="3"/>
      <c r="E30" s="3"/>
      <c r="F30" s="3" t="s">
        <v>0</v>
      </c>
      <c r="G30" s="10"/>
      <c r="H30" s="3">
        <f>SUM(H28-B28)</f>
        <v>3179541.6899999827</v>
      </c>
      <c r="I30" s="3">
        <f>SUM(I28-C28)</f>
        <v>244870.86</v>
      </c>
      <c r="J30" s="3">
        <f>SUM(J28-D28)</f>
        <v>2693659.86</v>
      </c>
      <c r="K30" s="3">
        <f>SUM(K28-E28)</f>
        <v>1000000</v>
      </c>
      <c r="L30" s="3">
        <f>SUM(H30:K30)</f>
        <v>7118072.4099999825</v>
      </c>
    </row>
    <row r="31" spans="1:13" x14ac:dyDescent="0.2">
      <c r="B31" s="3"/>
      <c r="C31" s="22"/>
      <c r="D31" s="3"/>
      <c r="E31" s="3"/>
      <c r="F31" s="7"/>
      <c r="G31" s="23"/>
      <c r="L31"/>
    </row>
    <row r="32" spans="1:13" x14ac:dyDescent="0.2">
      <c r="B32" s="3"/>
      <c r="C32" s="3"/>
      <c r="D32" s="3"/>
      <c r="E32" s="3"/>
      <c r="F32" s="3"/>
      <c r="G32" s="25"/>
    </row>
    <row r="33" spans="2:12" x14ac:dyDescent="0.2">
      <c r="B33" s="3"/>
      <c r="C33" s="3"/>
      <c r="D33" s="3"/>
      <c r="E33" s="3"/>
      <c r="F33" s="3"/>
      <c r="G33" s="25"/>
    </row>
    <row r="34" spans="2:12" x14ac:dyDescent="0.2">
      <c r="B34" s="3"/>
      <c r="C34" s="3"/>
      <c r="D34" s="3"/>
      <c r="E34" s="3"/>
      <c r="F34" s="3"/>
      <c r="G34" s="25"/>
    </row>
    <row r="35" spans="2:12" x14ac:dyDescent="0.2">
      <c r="B35" s="3"/>
      <c r="C35" s="3"/>
      <c r="D35" s="3"/>
      <c r="E35" s="3"/>
      <c r="F35" s="3"/>
      <c r="G35" s="25"/>
      <c r="K35" s="3" t="s">
        <v>95</v>
      </c>
    </row>
    <row r="36" spans="2:12" x14ac:dyDescent="0.2">
      <c r="B36" s="3"/>
      <c r="C36" s="3"/>
      <c r="D36" s="3"/>
      <c r="E36" s="3" t="s">
        <v>124</v>
      </c>
      <c r="F36" s="3"/>
      <c r="G36" s="25"/>
      <c r="K36" s="3" t="s">
        <v>125</v>
      </c>
    </row>
    <row r="37" spans="2:12" x14ac:dyDescent="0.2">
      <c r="B37" s="3"/>
      <c r="C37" s="3"/>
      <c r="D37" s="3"/>
      <c r="E37" s="3" t="s">
        <v>135</v>
      </c>
      <c r="F37" s="3"/>
      <c r="G37" s="25"/>
      <c r="K37" s="3" t="s">
        <v>134</v>
      </c>
    </row>
    <row r="38" spans="2:12" x14ac:dyDescent="0.2">
      <c r="B38" s="3"/>
      <c r="C38" s="3"/>
      <c r="D38" s="3"/>
      <c r="E38" s="3" t="s">
        <v>92</v>
      </c>
      <c r="F38" s="3"/>
      <c r="G38" s="25"/>
      <c r="K38" s="3" t="s">
        <v>90</v>
      </c>
    </row>
    <row r="39" spans="2:12" x14ac:dyDescent="0.2">
      <c r="B39" s="3"/>
      <c r="C39" s="3"/>
      <c r="D39" s="3"/>
      <c r="E39" s="3" t="s">
        <v>93</v>
      </c>
      <c r="F39" s="3"/>
      <c r="G39" s="25"/>
      <c r="K39" s="3" t="s">
        <v>91</v>
      </c>
    </row>
    <row r="40" spans="2:12" x14ac:dyDescent="0.2">
      <c r="B40" s="3"/>
      <c r="C40" s="3"/>
      <c r="D40" s="3"/>
      <c r="E40" s="3"/>
      <c r="F40" s="3"/>
      <c r="G40" s="25"/>
    </row>
    <row r="41" spans="2:12" x14ac:dyDescent="0.2">
      <c r="B41" s="3"/>
      <c r="C41" s="3"/>
      <c r="D41" s="3"/>
      <c r="E41" s="3"/>
      <c r="F41" s="3"/>
      <c r="G41" s="25"/>
    </row>
    <row r="42" spans="2:12" x14ac:dyDescent="0.2">
      <c r="B42" s="3"/>
      <c r="C42" s="3"/>
      <c r="D42" s="3"/>
      <c r="E42" s="3"/>
      <c r="F42" s="3"/>
      <c r="G42" s="25"/>
    </row>
    <row r="43" spans="2:12" x14ac:dyDescent="0.2">
      <c r="B43" s="3"/>
      <c r="C43" s="3"/>
      <c r="D43" s="3"/>
      <c r="E43" s="3"/>
      <c r="F43" s="3"/>
      <c r="G43" s="25"/>
      <c r="L43" s="3" t="s">
        <v>0</v>
      </c>
    </row>
    <row r="44" spans="2:12" x14ac:dyDescent="0.2">
      <c r="B44" s="3"/>
      <c r="C44" s="3"/>
      <c r="D44" s="3"/>
      <c r="E44" s="3"/>
      <c r="F44" s="3"/>
      <c r="L44"/>
    </row>
    <row r="45" spans="2:12" x14ac:dyDescent="0.2">
      <c r="B45" s="3"/>
      <c r="C45" s="3"/>
      <c r="D45" s="3"/>
      <c r="E45" s="3"/>
      <c r="F45" s="3"/>
      <c r="K45"/>
      <c r="L45"/>
    </row>
    <row r="46" spans="2:12" x14ac:dyDescent="0.2">
      <c r="B46" s="3"/>
      <c r="C46" s="3"/>
      <c r="D46" s="3"/>
      <c r="E46" s="3"/>
      <c r="F46" s="3"/>
      <c r="L46"/>
    </row>
    <row r="47" spans="2:12" x14ac:dyDescent="0.2">
      <c r="B47" s="3"/>
      <c r="C47" s="3"/>
      <c r="D47" s="3"/>
      <c r="E47" s="3"/>
      <c r="F47" s="3"/>
    </row>
    <row r="48" spans="2:12" x14ac:dyDescent="0.2">
      <c r="B48" s="3"/>
      <c r="C48" s="3"/>
      <c r="D48" s="3"/>
      <c r="E48" s="3"/>
      <c r="F48" s="3"/>
    </row>
    <row r="49" spans="6:6" x14ac:dyDescent="0.2">
      <c r="F49" s="3"/>
    </row>
    <row r="80" spans="7:7" x14ac:dyDescent="0.2">
      <c r="G80" s="11"/>
    </row>
    <row r="81" spans="7:7" x14ac:dyDescent="0.2">
      <c r="G81" s="11"/>
    </row>
    <row r="82" spans="7:7" x14ac:dyDescent="0.2">
      <c r="G82" s="11"/>
    </row>
    <row r="83" spans="7:7" x14ac:dyDescent="0.2">
      <c r="G83" s="11"/>
    </row>
    <row r="84" spans="7:7" x14ac:dyDescent="0.2">
      <c r="G84" s="11"/>
    </row>
    <row r="85" spans="7:7" x14ac:dyDescent="0.2">
      <c r="G85" s="11"/>
    </row>
    <row r="86" spans="7:7" x14ac:dyDescent="0.2">
      <c r="G86" s="11"/>
    </row>
    <row r="87" spans="7:7" x14ac:dyDescent="0.2">
      <c r="G87" s="11"/>
    </row>
    <row r="88" spans="7:7" x14ac:dyDescent="0.2">
      <c r="G88" s="11"/>
    </row>
    <row r="89" spans="7:7" x14ac:dyDescent="0.2">
      <c r="G89" s="11"/>
    </row>
    <row r="90" spans="7:7" x14ac:dyDescent="0.2">
      <c r="G90" s="11"/>
    </row>
    <row r="91" spans="7:7" x14ac:dyDescent="0.2">
      <c r="G91" s="11"/>
    </row>
    <row r="92" spans="7:7" x14ac:dyDescent="0.2">
      <c r="G92" s="11"/>
    </row>
    <row r="93" spans="7:7" x14ac:dyDescent="0.2">
      <c r="G93" s="11"/>
    </row>
    <row r="94" spans="7:7" x14ac:dyDescent="0.2">
      <c r="G94" s="11"/>
    </row>
    <row r="95" spans="7:7" x14ac:dyDescent="0.2">
      <c r="G95" s="11"/>
    </row>
    <row r="96" spans="7:7" x14ac:dyDescent="0.2">
      <c r="G96" s="11"/>
    </row>
    <row r="97" spans="7:7" x14ac:dyDescent="0.2">
      <c r="G97" s="11"/>
    </row>
    <row r="98" spans="7:7" x14ac:dyDescent="0.2">
      <c r="G98" s="11"/>
    </row>
    <row r="99" spans="7:7" x14ac:dyDescent="0.2">
      <c r="G99" s="11"/>
    </row>
    <row r="100" spans="7:7" x14ac:dyDescent="0.2">
      <c r="G100" s="11"/>
    </row>
    <row r="101" spans="7:7" x14ac:dyDescent="0.2">
      <c r="G101" s="11"/>
    </row>
    <row r="102" spans="7:7" x14ac:dyDescent="0.2">
      <c r="G102" s="11"/>
    </row>
    <row r="103" spans="7:7" x14ac:dyDescent="0.2">
      <c r="G103" s="11"/>
    </row>
    <row r="104" spans="7:7" x14ac:dyDescent="0.2">
      <c r="G104" s="11"/>
    </row>
    <row r="105" spans="7:7" x14ac:dyDescent="0.2">
      <c r="G105" s="11"/>
    </row>
    <row r="106" spans="7:7" x14ac:dyDescent="0.2">
      <c r="G106" s="11"/>
    </row>
    <row r="107" spans="7:7" x14ac:dyDescent="0.2">
      <c r="G107" s="11"/>
    </row>
    <row r="108" spans="7:7" x14ac:dyDescent="0.2">
      <c r="G108" s="11"/>
    </row>
    <row r="109" spans="7:7" x14ac:dyDescent="0.2">
      <c r="G109" s="11"/>
    </row>
    <row r="110" spans="7:7" x14ac:dyDescent="0.2">
      <c r="G110" s="11"/>
    </row>
    <row r="111" spans="7:7" x14ac:dyDescent="0.2">
      <c r="G111" s="11"/>
    </row>
    <row r="112" spans="7:7" x14ac:dyDescent="0.2">
      <c r="G112" s="11"/>
    </row>
    <row r="113" spans="7:7" x14ac:dyDescent="0.2">
      <c r="G113" s="11"/>
    </row>
    <row r="114" spans="7:7" x14ac:dyDescent="0.2">
      <c r="G114" s="11"/>
    </row>
    <row r="115" spans="7:7" x14ac:dyDescent="0.2">
      <c r="G115" s="11"/>
    </row>
    <row r="116" spans="7:7" x14ac:dyDescent="0.2">
      <c r="G116" s="11"/>
    </row>
    <row r="117" spans="7:7" x14ac:dyDescent="0.2">
      <c r="G117" s="11"/>
    </row>
    <row r="118" spans="7:7" x14ac:dyDescent="0.2">
      <c r="G118" s="11"/>
    </row>
    <row r="119" spans="7:7" x14ac:dyDescent="0.2">
      <c r="G119" s="11"/>
    </row>
    <row r="120" spans="7:7" x14ac:dyDescent="0.2">
      <c r="G120" s="11"/>
    </row>
    <row r="121" spans="7:7" x14ac:dyDescent="0.2">
      <c r="G121" s="11"/>
    </row>
    <row r="122" spans="7:7" x14ac:dyDescent="0.2">
      <c r="G122" s="11"/>
    </row>
    <row r="123" spans="7:7" x14ac:dyDescent="0.2">
      <c r="G123" s="11"/>
    </row>
    <row r="124" spans="7:7" x14ac:dyDescent="0.2">
      <c r="G124" s="11"/>
    </row>
    <row r="125" spans="7:7" x14ac:dyDescent="0.2">
      <c r="G125" s="11"/>
    </row>
    <row r="126" spans="7:7" x14ac:dyDescent="0.2">
      <c r="G126" s="11"/>
    </row>
    <row r="127" spans="7:7" x14ac:dyDescent="0.2">
      <c r="G127" s="11"/>
    </row>
    <row r="128" spans="7:7" x14ac:dyDescent="0.2">
      <c r="G128" s="11"/>
    </row>
    <row r="129" spans="7:7" x14ac:dyDescent="0.2">
      <c r="G129" s="11"/>
    </row>
    <row r="130" spans="7:7" x14ac:dyDescent="0.2">
      <c r="G130" s="11"/>
    </row>
    <row r="131" spans="7:7" x14ac:dyDescent="0.2">
      <c r="G131" s="11"/>
    </row>
    <row r="132" spans="7:7" x14ac:dyDescent="0.2">
      <c r="G132" s="11"/>
    </row>
    <row r="133" spans="7:7" x14ac:dyDescent="0.2">
      <c r="G133" s="11"/>
    </row>
    <row r="134" spans="7:7" x14ac:dyDescent="0.2">
      <c r="G134" s="11"/>
    </row>
    <row r="135" spans="7:7" x14ac:dyDescent="0.2">
      <c r="G135" s="11"/>
    </row>
    <row r="136" spans="7:7" x14ac:dyDescent="0.2">
      <c r="G136" s="11"/>
    </row>
    <row r="137" spans="7:7" x14ac:dyDescent="0.2">
      <c r="G137" s="11"/>
    </row>
    <row r="138" spans="7:7" x14ac:dyDescent="0.2">
      <c r="G138" s="11"/>
    </row>
    <row r="139" spans="7:7" x14ac:dyDescent="0.2">
      <c r="G139" s="11"/>
    </row>
    <row r="140" spans="7:7" x14ac:dyDescent="0.2">
      <c r="G140" s="11"/>
    </row>
    <row r="141" spans="7:7" x14ac:dyDescent="0.2">
      <c r="G141" s="11"/>
    </row>
    <row r="142" spans="7:7" x14ac:dyDescent="0.2">
      <c r="G142" s="11"/>
    </row>
    <row r="143" spans="7:7" x14ac:dyDescent="0.2">
      <c r="G143" s="11"/>
    </row>
    <row r="144" spans="7:7" x14ac:dyDescent="0.2">
      <c r="G144" s="11"/>
    </row>
    <row r="145" spans="7:7" x14ac:dyDescent="0.2">
      <c r="G145" s="11"/>
    </row>
    <row r="146" spans="7:7" x14ac:dyDescent="0.2">
      <c r="G146" s="11"/>
    </row>
    <row r="147" spans="7:7" x14ac:dyDescent="0.2">
      <c r="G147" s="11"/>
    </row>
    <row r="148" spans="7:7" x14ac:dyDescent="0.2">
      <c r="G148" s="11"/>
    </row>
    <row r="149" spans="7:7" x14ac:dyDescent="0.2">
      <c r="G149" s="11"/>
    </row>
    <row r="150" spans="7:7" x14ac:dyDescent="0.2">
      <c r="G150" s="11"/>
    </row>
    <row r="151" spans="7:7" x14ac:dyDescent="0.2">
      <c r="G151" s="11"/>
    </row>
    <row r="152" spans="7:7" x14ac:dyDescent="0.2">
      <c r="G152" s="11"/>
    </row>
    <row r="153" spans="7:7" x14ac:dyDescent="0.2">
      <c r="G153" s="11"/>
    </row>
    <row r="154" spans="7:7" x14ac:dyDescent="0.2">
      <c r="G154" s="11"/>
    </row>
    <row r="155" spans="7:7" x14ac:dyDescent="0.2">
      <c r="G155" s="11"/>
    </row>
    <row r="156" spans="7:7" x14ac:dyDescent="0.2">
      <c r="G156" s="11"/>
    </row>
    <row r="157" spans="7:7" x14ac:dyDescent="0.2">
      <c r="G157" s="11"/>
    </row>
    <row r="158" spans="7:7" x14ac:dyDescent="0.2">
      <c r="G158" s="11"/>
    </row>
    <row r="159" spans="7:7" x14ac:dyDescent="0.2">
      <c r="G159" s="11"/>
    </row>
    <row r="160" spans="7:7" x14ac:dyDescent="0.2">
      <c r="G160" s="11"/>
    </row>
    <row r="161" spans="7:7" x14ac:dyDescent="0.2">
      <c r="G161" s="11"/>
    </row>
    <row r="162" spans="7:7" x14ac:dyDescent="0.2">
      <c r="G162" s="11"/>
    </row>
    <row r="163" spans="7:7" x14ac:dyDescent="0.2">
      <c r="G163" s="11"/>
    </row>
    <row r="164" spans="7:7" x14ac:dyDescent="0.2">
      <c r="G164" s="11"/>
    </row>
    <row r="165" spans="7:7" x14ac:dyDescent="0.2">
      <c r="G165" s="11"/>
    </row>
    <row r="166" spans="7:7" x14ac:dyDescent="0.2">
      <c r="G166" s="11"/>
    </row>
    <row r="167" spans="7:7" x14ac:dyDescent="0.2">
      <c r="G167" s="11"/>
    </row>
    <row r="168" spans="7:7" x14ac:dyDescent="0.2">
      <c r="G168" s="11"/>
    </row>
    <row r="169" spans="7:7" x14ac:dyDescent="0.2">
      <c r="G169" s="11"/>
    </row>
    <row r="170" spans="7:7" x14ac:dyDescent="0.2">
      <c r="G170" s="11"/>
    </row>
    <row r="171" spans="7:7" x14ac:dyDescent="0.2">
      <c r="G171" s="11"/>
    </row>
    <row r="172" spans="7:7" x14ac:dyDescent="0.2">
      <c r="G172" s="11"/>
    </row>
    <row r="173" spans="7:7" x14ac:dyDescent="0.2">
      <c r="G173" s="11"/>
    </row>
    <row r="174" spans="7:7" x14ac:dyDescent="0.2">
      <c r="G174" s="11"/>
    </row>
  </sheetData>
  <phoneticPr fontId="5" type="noConversion"/>
  <pageMargins left="0.5" right="0.25" top="1.25" bottom="0.5" header="0.5" footer="0.5"/>
  <pageSetup paperSize="5" scale="90" orientation="landscape" useFirstPageNumber="1" r:id="rId1"/>
  <headerFooter alignWithMargins="0">
    <oddHeader>&amp;CTaylor County
Investment Summary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J107"/>
  <sheetViews>
    <sheetView showGridLines="0" view="pageLayout" zoomScaleNormal="114" workbookViewId="0">
      <selection activeCell="G21" sqref="G21"/>
    </sheetView>
  </sheetViews>
  <sheetFormatPr defaultRowHeight="12.75" x14ac:dyDescent="0.2"/>
  <cols>
    <col min="1" max="1" width="17.85546875" style="26" customWidth="1"/>
    <col min="2" max="2" width="8.7109375" style="117" bestFit="1" customWidth="1"/>
    <col min="3" max="3" width="20.140625" style="129" customWidth="1"/>
    <col min="4" max="4" width="5.28515625" style="198" customWidth="1"/>
    <col min="5" max="5" width="11.140625" style="26" customWidth="1"/>
    <col min="6" max="6" width="13" style="27" customWidth="1"/>
    <col min="7" max="7" width="22.7109375" style="144" customWidth="1"/>
    <col min="8" max="8" width="15.42578125" style="150" customWidth="1"/>
    <col min="9" max="9" width="17.140625" style="147" bestFit="1" customWidth="1"/>
    <col min="10" max="10" width="12.42578125" style="144" bestFit="1" customWidth="1"/>
    <col min="11" max="11" width="15.140625" style="154" customWidth="1"/>
    <col min="12" max="14" width="12.42578125" style="144" bestFit="1" customWidth="1"/>
    <col min="15" max="114" width="8.85546875" style="14"/>
  </cols>
  <sheetData>
    <row r="2" spans="1:114" s="33" customFormat="1" x14ac:dyDescent="0.2">
      <c r="B2" s="124"/>
      <c r="C2" s="125"/>
      <c r="D2" s="192"/>
      <c r="F2" s="29"/>
      <c r="G2" s="144"/>
      <c r="H2" s="150"/>
      <c r="I2" s="147"/>
      <c r="J2" s="159" t="s">
        <v>149</v>
      </c>
      <c r="K2" s="154"/>
      <c r="L2" s="159" t="s">
        <v>126</v>
      </c>
      <c r="M2" s="159" t="s">
        <v>147</v>
      </c>
      <c r="N2" s="159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F2" s="177"/>
      <c r="BG2" s="177"/>
      <c r="BH2" s="177"/>
      <c r="BI2" s="177"/>
      <c r="BJ2" s="177"/>
      <c r="BK2" s="177"/>
      <c r="BL2" s="177"/>
      <c r="BM2" s="177"/>
      <c r="BN2" s="177"/>
      <c r="BO2" s="177"/>
      <c r="BP2" s="177"/>
      <c r="BQ2" s="177"/>
      <c r="BR2" s="177"/>
      <c r="BS2" s="177"/>
      <c r="BT2" s="177"/>
      <c r="BU2" s="177"/>
      <c r="BV2" s="177"/>
      <c r="BW2" s="177"/>
      <c r="BX2" s="177"/>
      <c r="BY2" s="177"/>
      <c r="BZ2" s="177"/>
      <c r="CA2" s="177"/>
      <c r="CB2" s="177"/>
      <c r="CC2" s="177"/>
      <c r="CD2" s="177"/>
      <c r="CE2" s="177"/>
      <c r="CF2" s="177"/>
      <c r="CG2" s="177"/>
      <c r="CH2" s="177"/>
      <c r="CI2" s="177"/>
      <c r="CJ2" s="177"/>
      <c r="CK2" s="177"/>
      <c r="CL2" s="177"/>
      <c r="CM2" s="177"/>
      <c r="CN2" s="177"/>
      <c r="CO2" s="177"/>
      <c r="CP2" s="177"/>
      <c r="CQ2" s="177"/>
      <c r="CR2" s="177"/>
      <c r="CS2" s="177"/>
      <c r="CT2" s="177"/>
      <c r="CU2" s="177"/>
      <c r="CV2" s="177"/>
      <c r="CW2" s="177"/>
      <c r="CX2" s="177"/>
      <c r="CY2" s="177"/>
      <c r="CZ2" s="177"/>
      <c r="DA2" s="177"/>
      <c r="DB2" s="177"/>
      <c r="DC2" s="177"/>
      <c r="DD2" s="177"/>
      <c r="DE2" s="177"/>
      <c r="DF2" s="177"/>
      <c r="DG2" s="177"/>
      <c r="DH2" s="177"/>
      <c r="DI2" s="177"/>
      <c r="DJ2" s="177"/>
    </row>
    <row r="3" spans="1:114" x14ac:dyDescent="0.2">
      <c r="A3" s="28" t="s">
        <v>18</v>
      </c>
      <c r="C3" s="126" t="s">
        <v>19</v>
      </c>
      <c r="D3" s="192" t="s">
        <v>114</v>
      </c>
      <c r="E3" s="28" t="s">
        <v>20</v>
      </c>
      <c r="F3" s="29" t="s">
        <v>21</v>
      </c>
      <c r="G3" s="142" t="s">
        <v>22</v>
      </c>
      <c r="H3" s="156" t="s">
        <v>23</v>
      </c>
      <c r="I3" s="156" t="s">
        <v>24</v>
      </c>
      <c r="J3" s="144" t="s">
        <v>25</v>
      </c>
      <c r="K3" s="154" t="s">
        <v>77</v>
      </c>
      <c r="L3" s="144" t="s">
        <v>25</v>
      </c>
      <c r="M3" s="144" t="s">
        <v>25</v>
      </c>
    </row>
    <row r="4" spans="1:114" s="16" customFormat="1" x14ac:dyDescent="0.2">
      <c r="A4" s="30"/>
      <c r="B4" s="118"/>
      <c r="C4" s="127" t="s">
        <v>26</v>
      </c>
      <c r="D4" s="193" t="s">
        <v>115</v>
      </c>
      <c r="E4" s="31" t="s">
        <v>27</v>
      </c>
      <c r="F4" s="32" t="s">
        <v>28</v>
      </c>
      <c r="G4" s="143" t="s">
        <v>29</v>
      </c>
      <c r="H4" s="152"/>
      <c r="I4" s="158"/>
      <c r="J4" s="148" t="s">
        <v>30</v>
      </c>
      <c r="K4" s="155" t="s">
        <v>30</v>
      </c>
      <c r="L4" s="148" t="s">
        <v>30</v>
      </c>
      <c r="M4" s="148" t="s">
        <v>30</v>
      </c>
      <c r="N4" s="148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</row>
    <row r="5" spans="1:114" ht="14.25" customHeight="1" x14ac:dyDescent="0.2">
      <c r="A5" s="33" t="s">
        <v>31</v>
      </c>
      <c r="C5" s="128" t="s">
        <v>122</v>
      </c>
      <c r="D5" s="173">
        <v>1.0963000000000001</v>
      </c>
      <c r="F5" s="66">
        <v>44742</v>
      </c>
      <c r="G5" s="142">
        <v>20671446.739999998</v>
      </c>
      <c r="H5" s="142">
        <v>20671446.739999998</v>
      </c>
      <c r="I5" s="142">
        <v>20671446.739999998</v>
      </c>
      <c r="J5" s="149">
        <v>66840.44</v>
      </c>
      <c r="K5" s="218">
        <f>SUM(J5+L5+M5+N5)</f>
        <v>100055.95</v>
      </c>
      <c r="L5" s="149">
        <v>6445.73</v>
      </c>
      <c r="M5" s="149">
        <v>26769.78</v>
      </c>
      <c r="N5" s="149"/>
    </row>
    <row r="6" spans="1:114" ht="12" customHeight="1" x14ac:dyDescent="0.2">
      <c r="A6" s="33"/>
      <c r="C6" s="128" t="s">
        <v>111</v>
      </c>
      <c r="D6" s="173">
        <v>1.0013000000000001</v>
      </c>
      <c r="F6" s="66">
        <v>44742</v>
      </c>
      <c r="G6" s="142">
        <v>800</v>
      </c>
      <c r="H6" s="142">
        <v>800</v>
      </c>
      <c r="I6" s="142">
        <v>800</v>
      </c>
      <c r="J6" s="144">
        <v>65.56</v>
      </c>
      <c r="K6" s="154">
        <f>SUM(J6+L6+M6+N6)</f>
        <v>158.88999999999999</v>
      </c>
      <c r="L6" s="144">
        <v>25.06</v>
      </c>
      <c r="M6" s="144">
        <v>68.27</v>
      </c>
    </row>
    <row r="7" spans="1:114" ht="12" customHeight="1" x14ac:dyDescent="0.2">
      <c r="A7" s="110" t="s">
        <v>101</v>
      </c>
      <c r="B7" s="138">
        <v>37.520000000000003</v>
      </c>
      <c r="C7" s="128" t="s">
        <v>112</v>
      </c>
      <c r="D7" s="173">
        <v>1.2031000000000001</v>
      </c>
      <c r="F7" s="66">
        <v>44742</v>
      </c>
      <c r="G7" s="142">
        <v>10000000</v>
      </c>
      <c r="H7" s="142">
        <v>10000000</v>
      </c>
      <c r="I7" s="142">
        <v>10000000</v>
      </c>
      <c r="J7" s="144">
        <v>20440.25</v>
      </c>
      <c r="K7" s="154">
        <f>SUM(J7+L7+M7+N7)</f>
        <v>26281.56</v>
      </c>
      <c r="L7" s="144">
        <v>1833.59</v>
      </c>
      <c r="M7" s="144">
        <v>4007.72</v>
      </c>
    </row>
    <row r="8" spans="1:114" ht="12" customHeight="1" x14ac:dyDescent="0.2">
      <c r="A8" s="110" t="s">
        <v>102</v>
      </c>
      <c r="B8" s="119">
        <v>4186.04</v>
      </c>
      <c r="C8" s="128" t="s">
        <v>148</v>
      </c>
      <c r="D8" s="173">
        <v>1</v>
      </c>
      <c r="F8" s="66">
        <v>44742</v>
      </c>
      <c r="G8" s="142">
        <v>9047539.7300000004</v>
      </c>
      <c r="H8" s="142">
        <v>9047539.7300000004</v>
      </c>
      <c r="I8" s="147">
        <v>9047537.7300000004</v>
      </c>
      <c r="J8" s="144">
        <v>15197.42</v>
      </c>
      <c r="K8" s="154">
        <f>SUM(J8+L8+M8+N8)</f>
        <v>17061.740000000002</v>
      </c>
      <c r="L8" s="144">
        <v>419.2</v>
      </c>
      <c r="M8" s="144">
        <v>1445.12</v>
      </c>
    </row>
    <row r="9" spans="1:114" ht="12" customHeight="1" x14ac:dyDescent="0.2">
      <c r="A9" s="110" t="s">
        <v>110</v>
      </c>
      <c r="B9" s="119">
        <v>2041.24</v>
      </c>
      <c r="C9" s="130" t="s">
        <v>150</v>
      </c>
      <c r="D9" s="173">
        <v>1.39</v>
      </c>
      <c r="E9" s="67"/>
      <c r="F9" s="188">
        <v>44791</v>
      </c>
      <c r="G9" s="144">
        <v>1000000</v>
      </c>
      <c r="H9" s="142">
        <v>1000000</v>
      </c>
      <c r="I9" s="142">
        <v>1000000</v>
      </c>
      <c r="J9" s="144">
        <v>2133.04</v>
      </c>
      <c r="K9" s="154">
        <f>SUM(J9+L9+M9+N9)</f>
        <v>2133.04</v>
      </c>
      <c r="L9" s="144">
        <v>0</v>
      </c>
      <c r="M9" s="144">
        <v>0</v>
      </c>
    </row>
    <row r="10" spans="1:114" ht="12" customHeight="1" x14ac:dyDescent="0.2">
      <c r="A10" s="110" t="s">
        <v>103</v>
      </c>
      <c r="B10" s="119">
        <v>129.56</v>
      </c>
      <c r="C10" s="130" t="s">
        <v>151</v>
      </c>
      <c r="D10" s="173">
        <v>1.4370000000000001</v>
      </c>
      <c r="E10" s="67" t="s">
        <v>154</v>
      </c>
      <c r="F10" s="188">
        <v>44895</v>
      </c>
      <c r="G10" s="144">
        <v>918000</v>
      </c>
      <c r="H10" s="142">
        <v>911876.14</v>
      </c>
      <c r="I10" s="142">
        <v>909646.2</v>
      </c>
      <c r="J10" s="144">
        <v>160.65</v>
      </c>
      <c r="K10" s="154">
        <f>SUM(J10+L10+M10+N10)</f>
        <v>160.65</v>
      </c>
      <c r="L10" s="144">
        <v>0</v>
      </c>
      <c r="M10" s="144">
        <v>0</v>
      </c>
    </row>
    <row r="11" spans="1:114" ht="12" customHeight="1" x14ac:dyDescent="0.2">
      <c r="A11" s="110" t="s">
        <v>104</v>
      </c>
      <c r="B11" s="119">
        <v>2202.02</v>
      </c>
      <c r="C11" s="130" t="s">
        <v>152</v>
      </c>
      <c r="D11" s="173">
        <v>2.113</v>
      </c>
      <c r="E11" s="67" t="s">
        <v>155</v>
      </c>
      <c r="F11" s="188">
        <v>45065</v>
      </c>
      <c r="G11" s="144">
        <v>918000</v>
      </c>
      <c r="H11" s="142">
        <v>901889.33</v>
      </c>
      <c r="I11" s="142">
        <v>896601.42</v>
      </c>
      <c r="J11" s="144">
        <v>320.79000000000002</v>
      </c>
      <c r="K11" s="154">
        <f>SUM(J11+L11+M11+N11)</f>
        <v>320.79000000000002</v>
      </c>
      <c r="L11" s="144">
        <v>0</v>
      </c>
      <c r="M11" s="144">
        <v>0</v>
      </c>
    </row>
    <row r="12" spans="1:114" ht="12" customHeight="1" x14ac:dyDescent="0.2">
      <c r="A12" s="110" t="s">
        <v>105</v>
      </c>
      <c r="B12" s="119">
        <v>388.5</v>
      </c>
      <c r="C12" s="130" t="s">
        <v>151</v>
      </c>
      <c r="D12" s="173">
        <v>2.4279999999999999</v>
      </c>
      <c r="E12" s="67" t="s">
        <v>156</v>
      </c>
      <c r="F12" s="188">
        <v>45260</v>
      </c>
      <c r="G12" s="144">
        <v>918000</v>
      </c>
      <c r="H12" s="142">
        <v>893195.02</v>
      </c>
      <c r="I12" s="142">
        <v>887412.24</v>
      </c>
      <c r="J12" s="144">
        <v>641.58000000000004</v>
      </c>
      <c r="K12" s="154">
        <f>SUM(J12+L12+M12+N12)</f>
        <v>641.58000000000004</v>
      </c>
      <c r="L12" s="144">
        <v>0</v>
      </c>
      <c r="M12" s="144">
        <v>0</v>
      </c>
    </row>
    <row r="13" spans="1:114" ht="12" customHeight="1" x14ac:dyDescent="0.2">
      <c r="A13" s="110" t="s">
        <v>106</v>
      </c>
      <c r="B13" s="119">
        <v>15.17</v>
      </c>
      <c r="C13" s="130" t="s">
        <v>153</v>
      </c>
      <c r="D13" s="173">
        <v>3</v>
      </c>
      <c r="E13" s="222" t="s">
        <v>157</v>
      </c>
      <c r="F13" s="66">
        <v>45432</v>
      </c>
      <c r="G13" s="144">
        <v>246000</v>
      </c>
      <c r="H13" s="144">
        <v>246000</v>
      </c>
      <c r="I13" s="142">
        <v>244870.86</v>
      </c>
      <c r="J13" s="144">
        <v>850.5</v>
      </c>
      <c r="K13" s="154">
        <f>SUM(J13+L13+M13+N13)</f>
        <v>850.5</v>
      </c>
      <c r="L13" s="144">
        <v>0</v>
      </c>
      <c r="M13" s="144">
        <v>0</v>
      </c>
    </row>
    <row r="14" spans="1:114" ht="12" customHeight="1" thickBot="1" x14ac:dyDescent="0.25">
      <c r="A14" s="110" t="s">
        <v>140</v>
      </c>
      <c r="B14" s="119">
        <v>111.2</v>
      </c>
      <c r="C14" s="131"/>
      <c r="D14" s="194"/>
      <c r="E14" s="68" t="s">
        <v>80</v>
      </c>
      <c r="F14" s="69"/>
      <c r="G14" s="151">
        <f>SUM(G5:G13)</f>
        <v>43719786.469999999</v>
      </c>
      <c r="H14" s="145">
        <f>SUM(H5:H13)</f>
        <v>43672746.960000001</v>
      </c>
      <c r="I14" s="153">
        <f>SUM(I5:I13)</f>
        <v>43658315.190000005</v>
      </c>
      <c r="J14" s="151">
        <f>SUM(J5:J13)</f>
        <v>106650.22999999998</v>
      </c>
      <c r="K14" s="176">
        <f>SUM(J14+L14+M14+N14)</f>
        <v>147664.69999999998</v>
      </c>
      <c r="L14" s="151">
        <f>SUM(L5:L13)</f>
        <v>8723.58</v>
      </c>
      <c r="M14" s="151">
        <f>SUM(M5:M13)</f>
        <v>32290.89</v>
      </c>
      <c r="N14" s="151"/>
    </row>
    <row r="15" spans="1:114" ht="12" customHeight="1" x14ac:dyDescent="0.2">
      <c r="A15" s="110" t="s">
        <v>145</v>
      </c>
      <c r="B15" s="119">
        <v>599.75</v>
      </c>
      <c r="C15" s="131"/>
      <c r="D15" s="194"/>
      <c r="E15" s="68"/>
      <c r="F15" s="69"/>
      <c r="G15" s="142"/>
      <c r="H15" s="147"/>
    </row>
    <row r="16" spans="1:114" ht="12" customHeight="1" x14ac:dyDescent="0.2">
      <c r="A16" s="133" t="s">
        <v>109</v>
      </c>
      <c r="B16" s="138">
        <v>1801.31</v>
      </c>
      <c r="C16" s="131"/>
      <c r="D16" s="194"/>
      <c r="E16" s="68"/>
      <c r="F16" s="69"/>
      <c r="G16" s="142"/>
      <c r="H16" s="147"/>
    </row>
    <row r="17" spans="1:114" ht="12" customHeight="1" x14ac:dyDescent="0.2">
      <c r="A17" s="111" t="s">
        <v>107</v>
      </c>
      <c r="B17" s="121">
        <f>SUM(B7:B16)</f>
        <v>11512.310000000001</v>
      </c>
      <c r="C17" s="131"/>
      <c r="D17" s="194"/>
      <c r="E17" s="68"/>
      <c r="F17" s="69"/>
      <c r="G17" s="142"/>
      <c r="H17" s="147"/>
    </row>
    <row r="18" spans="1:114" ht="12" customHeight="1" thickBot="1" x14ac:dyDescent="0.25">
      <c r="A18" s="111" t="s">
        <v>123</v>
      </c>
      <c r="B18" s="122">
        <v>55328.13</v>
      </c>
      <c r="C18" s="131"/>
      <c r="D18" s="194"/>
      <c r="E18" s="68"/>
      <c r="F18" s="69"/>
      <c r="G18" s="142"/>
      <c r="H18" s="147"/>
      <c r="O18" s="14" t="s">
        <v>0</v>
      </c>
    </row>
    <row r="19" spans="1:114" ht="13.5" thickTop="1" x14ac:dyDescent="0.2">
      <c r="A19" s="111" t="s">
        <v>108</v>
      </c>
      <c r="B19" s="119">
        <f>SUM(B17:B18)</f>
        <v>66840.44</v>
      </c>
      <c r="C19" s="131"/>
      <c r="D19" s="194"/>
      <c r="E19" s="68"/>
      <c r="F19" s="69"/>
      <c r="G19" s="142"/>
      <c r="H19" s="147"/>
    </row>
    <row r="20" spans="1:114" s="67" customFormat="1" x14ac:dyDescent="0.2">
      <c r="C20" s="131"/>
      <c r="D20" s="194"/>
      <c r="E20" s="68"/>
      <c r="F20" s="69"/>
      <c r="G20" s="142"/>
      <c r="H20" s="147"/>
      <c r="I20" s="147"/>
      <c r="J20" s="144"/>
      <c r="K20" s="154"/>
      <c r="L20" s="144"/>
      <c r="M20" s="144"/>
      <c r="N20" s="14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</row>
    <row r="21" spans="1:114" s="11" customFormat="1" ht="12" customHeight="1" x14ac:dyDescent="0.2">
      <c r="A21" s="203" t="s">
        <v>143</v>
      </c>
      <c r="B21" s="175"/>
      <c r="C21" s="128" t="s">
        <v>121</v>
      </c>
      <c r="D21" s="173">
        <v>1.0960000000000001</v>
      </c>
      <c r="E21" s="68"/>
      <c r="F21" s="66">
        <v>44742</v>
      </c>
      <c r="G21" s="142">
        <v>20787684.699999999</v>
      </c>
      <c r="H21" s="142">
        <v>20787684.699999999</v>
      </c>
      <c r="I21" s="142">
        <v>20787684.699999999</v>
      </c>
      <c r="J21" s="144">
        <v>22157.27</v>
      </c>
      <c r="K21" s="154">
        <f>SUM(J21+L21+M21+N21)</f>
        <v>32299.85</v>
      </c>
      <c r="L21" s="144">
        <v>3745.83</v>
      </c>
      <c r="M21" s="144">
        <v>6396.75</v>
      </c>
      <c r="N21" s="144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</row>
    <row r="22" spans="1:114" ht="12" customHeight="1" x14ac:dyDescent="0.2">
      <c r="C22" s="128"/>
      <c r="D22" s="195"/>
      <c r="E22" s="37"/>
      <c r="F22" s="35"/>
      <c r="G22" s="142"/>
      <c r="H22" s="142"/>
      <c r="I22" s="142"/>
    </row>
    <row r="23" spans="1:114" ht="12" customHeight="1" x14ac:dyDescent="0.2">
      <c r="A23" s="33" t="s">
        <v>7</v>
      </c>
      <c r="B23" s="175"/>
      <c r="C23" s="128" t="s">
        <v>121</v>
      </c>
      <c r="D23" s="173">
        <v>1.0960000000000001</v>
      </c>
      <c r="F23" s="66">
        <v>44742</v>
      </c>
      <c r="G23" s="144">
        <v>478403.05</v>
      </c>
      <c r="H23" s="144">
        <v>478403.05</v>
      </c>
      <c r="I23" s="144">
        <v>478403.05</v>
      </c>
      <c r="J23" s="144">
        <v>1017.19</v>
      </c>
      <c r="K23" s="154">
        <f>SUM(J23+L23+M23+N23)</f>
        <v>1505.87</v>
      </c>
      <c r="L23" s="144">
        <v>176.3</v>
      </c>
      <c r="M23" s="144">
        <v>312.38</v>
      </c>
    </row>
    <row r="24" spans="1:114" ht="12" customHeight="1" x14ac:dyDescent="0.2">
      <c r="A24" s="33"/>
      <c r="B24" s="175"/>
      <c r="C24" s="128"/>
      <c r="D24" s="173"/>
      <c r="E24"/>
      <c r="F24" s="66"/>
      <c r="G24" s="146"/>
      <c r="H24" s="146"/>
      <c r="I24" s="146"/>
    </row>
    <row r="25" spans="1:114" ht="12" customHeight="1" x14ac:dyDescent="0.2">
      <c r="A25" s="33" t="s">
        <v>83</v>
      </c>
      <c r="B25" s="175"/>
      <c r="C25" s="128" t="s">
        <v>121</v>
      </c>
      <c r="D25" s="173">
        <v>1.0960000000000001</v>
      </c>
      <c r="F25" s="66">
        <v>44742</v>
      </c>
      <c r="G25" s="146">
        <v>4925.0600000000004</v>
      </c>
      <c r="H25" s="146">
        <v>4925.0600000000004</v>
      </c>
      <c r="I25" s="146">
        <v>4925.0600000000004</v>
      </c>
      <c r="J25" s="146">
        <v>10.47</v>
      </c>
      <c r="K25" s="154">
        <f>SUM(J25+L25+M25+N25)</f>
        <v>15.490000000000002</v>
      </c>
      <c r="L25" s="146">
        <v>1.81</v>
      </c>
      <c r="M25" s="146">
        <v>3.21</v>
      </c>
      <c r="N25" s="146"/>
    </row>
    <row r="26" spans="1:114" ht="12" customHeight="1" x14ac:dyDescent="0.2">
      <c r="A26" s="33"/>
      <c r="B26" s="139"/>
      <c r="C26" s="128"/>
      <c r="D26" s="173"/>
      <c r="F26" s="66"/>
      <c r="G26" s="146"/>
      <c r="H26" s="146"/>
      <c r="I26" s="146"/>
      <c r="J26" s="146"/>
      <c r="L26" s="146"/>
      <c r="M26" s="146"/>
      <c r="N26" s="146"/>
    </row>
    <row r="27" spans="1:114" ht="12" customHeight="1" x14ac:dyDescent="0.2">
      <c r="A27" s="33" t="s">
        <v>128</v>
      </c>
      <c r="B27" s="139"/>
      <c r="C27" s="128" t="s">
        <v>121</v>
      </c>
      <c r="D27" s="173">
        <v>1.0960000000000001</v>
      </c>
      <c r="F27" s="66">
        <v>44742</v>
      </c>
      <c r="G27" s="146">
        <v>8913488.2400000002</v>
      </c>
      <c r="H27" s="146">
        <v>8913488.2400000002</v>
      </c>
      <c r="I27" s="146">
        <v>8913488.2400000002</v>
      </c>
      <c r="J27" s="146">
        <v>19016.78</v>
      </c>
      <c r="K27" s="154">
        <f>SUM(J27+L27+M27+N27)</f>
        <v>28421.159999999996</v>
      </c>
      <c r="L27" s="146">
        <v>3449.24</v>
      </c>
      <c r="M27" s="146">
        <v>5955.14</v>
      </c>
      <c r="N27" s="146"/>
    </row>
    <row r="28" spans="1:114" ht="12" customHeight="1" x14ac:dyDescent="0.2">
      <c r="A28" s="33"/>
      <c r="B28" s="139"/>
      <c r="C28" s="128"/>
      <c r="D28" s="173"/>
      <c r="F28" s="66"/>
      <c r="G28" s="146"/>
      <c r="H28" s="146"/>
      <c r="I28" s="146"/>
      <c r="J28" s="146"/>
      <c r="L28" s="146"/>
      <c r="M28" s="146"/>
      <c r="N28" s="146"/>
    </row>
    <row r="29" spans="1:114" ht="12" customHeight="1" x14ac:dyDescent="0.2">
      <c r="A29" s="33" t="s">
        <v>137</v>
      </c>
      <c r="B29" s="139"/>
      <c r="C29" s="128" t="s">
        <v>121</v>
      </c>
      <c r="D29" s="173">
        <v>1.0960000000000001</v>
      </c>
      <c r="F29" s="66">
        <v>44742</v>
      </c>
      <c r="G29" s="146">
        <v>229428.6</v>
      </c>
      <c r="H29" s="146">
        <v>229428.6</v>
      </c>
      <c r="I29" s="146">
        <v>229428.6</v>
      </c>
      <c r="J29" s="146">
        <v>487.81</v>
      </c>
      <c r="K29" s="154">
        <f>SUM(J29+L29+M29+N29)</f>
        <v>722.42</v>
      </c>
      <c r="L29" s="146">
        <v>84.7</v>
      </c>
      <c r="M29" s="146">
        <v>149.91</v>
      </c>
      <c r="N29" s="146"/>
    </row>
    <row r="30" spans="1:114" ht="12" customHeight="1" x14ac:dyDescent="0.2">
      <c r="A30" s="33"/>
      <c r="B30" s="139"/>
      <c r="C30" s="128"/>
      <c r="D30" s="173"/>
      <c r="F30" s="66"/>
      <c r="G30" s="146"/>
      <c r="H30" s="146"/>
      <c r="I30" s="146"/>
      <c r="J30" s="146"/>
      <c r="L30" s="146"/>
      <c r="M30" s="146"/>
      <c r="N30" s="146"/>
    </row>
    <row r="31" spans="1:114" ht="12" customHeight="1" x14ac:dyDescent="0.2">
      <c r="A31" s="33" t="s">
        <v>8</v>
      </c>
      <c r="C31" s="128" t="s">
        <v>121</v>
      </c>
      <c r="D31" s="173">
        <v>1.0960000000000001</v>
      </c>
      <c r="F31" s="66">
        <v>44742</v>
      </c>
      <c r="G31" s="144">
        <v>483636.34</v>
      </c>
      <c r="H31" s="144">
        <v>483636.34</v>
      </c>
      <c r="I31" s="144">
        <v>483636.34</v>
      </c>
      <c r="J31" s="144">
        <v>1059.5899999999999</v>
      </c>
      <c r="K31" s="154">
        <f>SUM(J31+L31+M31+N31)</f>
        <v>1539</v>
      </c>
      <c r="L31" s="144">
        <v>185.26</v>
      </c>
      <c r="M31" s="144">
        <v>294.14999999999998</v>
      </c>
    </row>
    <row r="32" spans="1:114" ht="12" customHeight="1" x14ac:dyDescent="0.2">
      <c r="C32" s="128" t="s">
        <v>148</v>
      </c>
      <c r="D32" s="173">
        <v>1</v>
      </c>
      <c r="F32" s="66">
        <v>44742</v>
      </c>
      <c r="G32" s="144">
        <v>2007221.76</v>
      </c>
      <c r="H32" s="144">
        <v>2007221.76</v>
      </c>
      <c r="I32" s="144">
        <v>2007221.76</v>
      </c>
      <c r="J32" s="144">
        <v>3306.07</v>
      </c>
      <c r="K32" s="154">
        <f>SUM(J32+L32+M32+N32)</f>
        <v>3678.48</v>
      </c>
      <c r="L32" s="144">
        <v>83.74</v>
      </c>
      <c r="M32" s="144">
        <v>288.67</v>
      </c>
    </row>
    <row r="33" spans="1:14" ht="12" customHeight="1" x14ac:dyDescent="0.2">
      <c r="A33" s="33"/>
      <c r="C33" s="128"/>
      <c r="D33" s="173"/>
      <c r="F33" s="66"/>
      <c r="H33" s="144"/>
      <c r="I33" s="144"/>
    </row>
    <row r="34" spans="1:14" ht="12" customHeight="1" x14ac:dyDescent="0.2">
      <c r="A34" s="33" t="s">
        <v>9</v>
      </c>
      <c r="C34" s="128" t="s">
        <v>121</v>
      </c>
      <c r="D34" s="173">
        <v>1.0960000000000001</v>
      </c>
      <c r="F34" s="66">
        <v>44742</v>
      </c>
      <c r="G34" s="142">
        <v>1061008.1399999999</v>
      </c>
      <c r="H34" s="142">
        <v>1061008.1399999999</v>
      </c>
      <c r="I34" s="142">
        <v>1061008.1399999999</v>
      </c>
      <c r="J34" s="144">
        <v>2230.13</v>
      </c>
      <c r="K34" s="154">
        <f>SUM(J34+L34+M34+N34)</f>
        <v>3203.2900000000004</v>
      </c>
      <c r="L34" s="144">
        <v>315.57</v>
      </c>
      <c r="M34" s="144">
        <v>657.59</v>
      </c>
    </row>
    <row r="35" spans="1:14" ht="12" customHeight="1" x14ac:dyDescent="0.2">
      <c r="C35" s="128" t="s">
        <v>148</v>
      </c>
      <c r="D35" s="173">
        <v>1</v>
      </c>
      <c r="F35" s="66">
        <v>44742</v>
      </c>
      <c r="G35" s="144">
        <v>1003610.89</v>
      </c>
      <c r="H35" s="144">
        <v>1003610.89</v>
      </c>
      <c r="I35" s="144">
        <v>1003610.89</v>
      </c>
      <c r="J35" s="144">
        <v>1653.05</v>
      </c>
      <c r="K35" s="154">
        <f>SUM(J35+L35+M35+N35)</f>
        <v>1839.2399999999998</v>
      </c>
      <c r="L35" s="144">
        <v>41.86</v>
      </c>
      <c r="M35" s="144">
        <v>144.33000000000001</v>
      </c>
    </row>
    <row r="36" spans="1:14" ht="12" customHeight="1" x14ac:dyDescent="0.2">
      <c r="D36" s="173"/>
      <c r="F36" s="66"/>
      <c r="H36" s="144"/>
      <c r="I36" s="144"/>
    </row>
    <row r="37" spans="1:14" ht="12" customHeight="1" x14ac:dyDescent="0.2">
      <c r="D37" s="173"/>
      <c r="F37" s="66"/>
      <c r="H37" s="144"/>
      <c r="I37" s="144"/>
    </row>
    <row r="38" spans="1:14" ht="12.75" customHeight="1" x14ac:dyDescent="0.2">
      <c r="D38" s="173"/>
      <c r="F38" s="66"/>
      <c r="H38" s="144"/>
      <c r="I38" s="144"/>
    </row>
    <row r="39" spans="1:14" ht="12.75" customHeight="1" x14ac:dyDescent="0.2">
      <c r="D39" s="173"/>
      <c r="F39" s="66"/>
      <c r="H39" s="144"/>
      <c r="I39" s="144"/>
    </row>
    <row r="40" spans="1:14" ht="12.75" customHeight="1" x14ac:dyDescent="0.2">
      <c r="D40" s="173"/>
      <c r="F40" s="66"/>
      <c r="H40" s="144"/>
      <c r="I40" s="144"/>
    </row>
    <row r="41" spans="1:14" ht="12.75" customHeight="1" x14ac:dyDescent="0.2">
      <c r="D41" s="173"/>
      <c r="F41" s="66"/>
      <c r="H41" s="144"/>
      <c r="I41" s="144"/>
    </row>
    <row r="42" spans="1:14" ht="12" customHeight="1" x14ac:dyDescent="0.2">
      <c r="D42" s="173"/>
      <c r="F42" s="66"/>
      <c r="H42" s="144"/>
      <c r="I42" s="144"/>
    </row>
    <row r="43" spans="1:14" ht="12" customHeight="1" x14ac:dyDescent="0.2">
      <c r="D43" s="173"/>
      <c r="F43" s="66"/>
      <c r="H43" s="144"/>
      <c r="I43" s="144"/>
    </row>
    <row r="44" spans="1:14" ht="12" customHeight="1" x14ac:dyDescent="0.2">
      <c r="D44" s="173"/>
      <c r="F44" s="66"/>
      <c r="H44" s="144"/>
      <c r="I44" s="144"/>
    </row>
    <row r="45" spans="1:14" ht="12" customHeight="1" x14ac:dyDescent="0.2">
      <c r="D45" s="173"/>
      <c r="F45" s="66"/>
      <c r="H45" s="144"/>
      <c r="I45" s="144"/>
    </row>
    <row r="46" spans="1:14" ht="12" customHeight="1" x14ac:dyDescent="0.2">
      <c r="A46" s="33"/>
      <c r="C46" s="125"/>
      <c r="D46" s="192"/>
      <c r="E46" s="33"/>
      <c r="F46" s="29"/>
      <c r="H46" s="144"/>
      <c r="I46" s="144"/>
      <c r="J46" s="159" t="s">
        <v>149</v>
      </c>
      <c r="L46" s="159" t="s">
        <v>126</v>
      </c>
      <c r="M46" s="159" t="s">
        <v>147</v>
      </c>
      <c r="N46" s="159"/>
    </row>
    <row r="47" spans="1:14" ht="12" customHeight="1" x14ac:dyDescent="0.2">
      <c r="A47" s="28" t="s">
        <v>18</v>
      </c>
      <c r="C47" s="126" t="s">
        <v>19</v>
      </c>
      <c r="D47" s="192" t="s">
        <v>114</v>
      </c>
      <c r="E47" s="28" t="s">
        <v>20</v>
      </c>
      <c r="F47" s="29" t="s">
        <v>21</v>
      </c>
      <c r="G47" s="142" t="s">
        <v>22</v>
      </c>
      <c r="H47" s="154"/>
      <c r="J47" s="144" t="s">
        <v>25</v>
      </c>
      <c r="K47" s="154" t="s">
        <v>77</v>
      </c>
      <c r="L47" s="144" t="s">
        <v>25</v>
      </c>
      <c r="M47" s="144" t="s">
        <v>25</v>
      </c>
    </row>
    <row r="48" spans="1:14" ht="12" customHeight="1" x14ac:dyDescent="0.2">
      <c r="A48" s="30"/>
      <c r="B48" s="118"/>
      <c r="C48" s="127" t="s">
        <v>26</v>
      </c>
      <c r="D48" s="193" t="s">
        <v>115</v>
      </c>
      <c r="E48" s="31" t="s">
        <v>27</v>
      </c>
      <c r="F48" s="32" t="s">
        <v>28</v>
      </c>
      <c r="G48" s="143" t="s">
        <v>29</v>
      </c>
      <c r="H48" s="199" t="s">
        <v>23</v>
      </c>
      <c r="I48" s="199" t="s">
        <v>24</v>
      </c>
      <c r="J48" s="148" t="s">
        <v>30</v>
      </c>
      <c r="K48" s="155" t="s">
        <v>30</v>
      </c>
      <c r="L48" s="148" t="s">
        <v>30</v>
      </c>
      <c r="M48" s="148" t="s">
        <v>30</v>
      </c>
      <c r="N48" s="148"/>
    </row>
    <row r="49" spans="1:114" ht="12" customHeight="1" x14ac:dyDescent="0.2">
      <c r="A49" s="33"/>
      <c r="B49" s="120"/>
      <c r="C49" s="128"/>
      <c r="D49" s="173"/>
      <c r="F49" s="66"/>
      <c r="G49" s="142"/>
      <c r="H49" s="142"/>
      <c r="I49" s="142"/>
    </row>
    <row r="50" spans="1:114" ht="12" customHeight="1" x14ac:dyDescent="0.2">
      <c r="A50" s="33" t="s">
        <v>10</v>
      </c>
      <c r="B50" s="120"/>
      <c r="C50" s="128" t="s">
        <v>121</v>
      </c>
      <c r="D50" s="173">
        <v>1.0960000000000001</v>
      </c>
      <c r="F50" s="66">
        <v>44742</v>
      </c>
      <c r="G50" s="142">
        <v>3383030.36</v>
      </c>
      <c r="H50" s="142">
        <v>3383030.36</v>
      </c>
      <c r="I50" s="142">
        <v>3383030.36</v>
      </c>
      <c r="J50" s="144">
        <v>6391.97</v>
      </c>
      <c r="K50" s="154">
        <f>SUM(J50+L50+M50+N50)</f>
        <v>8594.23</v>
      </c>
      <c r="L50" s="144">
        <v>954.66</v>
      </c>
      <c r="M50" s="144">
        <v>1247.5999999999999</v>
      </c>
    </row>
    <row r="51" spans="1:114" x14ac:dyDescent="0.2">
      <c r="A51" s="33"/>
      <c r="B51" s="120"/>
      <c r="C51" s="128"/>
      <c r="D51" s="195"/>
      <c r="F51" s="66"/>
      <c r="G51" s="142"/>
      <c r="H51" s="142"/>
      <c r="I51" s="142"/>
    </row>
    <row r="52" spans="1:114" x14ac:dyDescent="0.2">
      <c r="A52" s="33" t="s">
        <v>11</v>
      </c>
      <c r="B52" s="120"/>
      <c r="C52" s="128" t="s">
        <v>121</v>
      </c>
      <c r="D52" s="173">
        <v>1.0960000000000001</v>
      </c>
      <c r="F52" s="66">
        <v>44742</v>
      </c>
      <c r="G52" s="142">
        <v>65265.94</v>
      </c>
      <c r="H52" s="142">
        <v>65265.94</v>
      </c>
      <c r="I52" s="142">
        <v>65265.94</v>
      </c>
      <c r="J52" s="144">
        <v>137.31</v>
      </c>
      <c r="K52" s="154">
        <f>SUM(J52+L52+M52+N52)</f>
        <v>201.56</v>
      </c>
      <c r="L52" s="144">
        <v>23.02</v>
      </c>
      <c r="M52" s="144">
        <v>41.23</v>
      </c>
    </row>
    <row r="53" spans="1:114" s="210" customFormat="1" x14ac:dyDescent="0.2">
      <c r="A53" s="206"/>
      <c r="B53" s="207"/>
      <c r="C53" s="208"/>
      <c r="D53" s="209"/>
      <c r="F53" s="66"/>
      <c r="G53" s="211"/>
      <c r="H53" s="211"/>
      <c r="I53" s="211"/>
      <c r="J53" s="212"/>
      <c r="K53" s="154">
        <f>SUM(J53+L53+M53+N53)</f>
        <v>0</v>
      </c>
      <c r="L53" s="212"/>
      <c r="M53" s="212"/>
      <c r="N53" s="212"/>
      <c r="O53" s="213"/>
      <c r="P53" s="213"/>
      <c r="Q53" s="213"/>
      <c r="R53" s="213"/>
      <c r="S53" s="213"/>
      <c r="T53" s="213"/>
      <c r="U53" s="213"/>
      <c r="V53" s="213"/>
      <c r="W53" s="213"/>
      <c r="X53" s="213"/>
      <c r="Y53" s="213"/>
      <c r="Z53" s="213"/>
      <c r="AA53" s="213"/>
      <c r="AB53" s="213"/>
      <c r="AC53" s="213"/>
      <c r="AD53" s="213"/>
      <c r="AE53" s="213"/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  <c r="BI53" s="213"/>
      <c r="BJ53" s="213"/>
      <c r="BK53" s="213"/>
      <c r="BL53" s="213"/>
      <c r="BM53" s="213"/>
      <c r="BN53" s="213"/>
      <c r="BO53" s="213"/>
      <c r="BP53" s="213"/>
      <c r="BQ53" s="213"/>
      <c r="BR53" s="213"/>
      <c r="BS53" s="213"/>
      <c r="BT53" s="213"/>
      <c r="BU53" s="213"/>
      <c r="BV53" s="213"/>
      <c r="BW53" s="213"/>
      <c r="BX53" s="213"/>
      <c r="BY53" s="213"/>
      <c r="BZ53" s="213"/>
      <c r="CA53" s="213"/>
      <c r="CB53" s="213"/>
      <c r="CC53" s="213"/>
      <c r="CD53" s="213"/>
      <c r="CE53" s="213"/>
      <c r="CF53" s="213"/>
      <c r="CG53" s="213"/>
      <c r="CH53" s="213"/>
      <c r="CI53" s="213"/>
      <c r="CJ53" s="213"/>
      <c r="CK53" s="213"/>
      <c r="CL53" s="213"/>
      <c r="CM53" s="213"/>
      <c r="CN53" s="213"/>
      <c r="CO53" s="213"/>
      <c r="CP53" s="213"/>
      <c r="CQ53" s="213"/>
      <c r="CR53" s="213"/>
      <c r="CS53" s="213"/>
      <c r="CT53" s="213"/>
      <c r="CU53" s="213"/>
      <c r="CV53" s="213"/>
      <c r="CW53" s="213"/>
      <c r="CX53" s="213"/>
      <c r="CY53" s="213"/>
      <c r="CZ53" s="213"/>
      <c r="DA53" s="213"/>
      <c r="DB53" s="213"/>
      <c r="DC53" s="213"/>
      <c r="DD53" s="213"/>
      <c r="DE53" s="213"/>
      <c r="DF53" s="213"/>
      <c r="DG53" s="213"/>
      <c r="DH53" s="213"/>
      <c r="DI53" s="213"/>
      <c r="DJ53" s="213"/>
    </row>
    <row r="54" spans="1:114" x14ac:dyDescent="0.2">
      <c r="A54" s="33" t="s">
        <v>32</v>
      </c>
      <c r="C54" s="128" t="s">
        <v>121</v>
      </c>
      <c r="D54" s="173">
        <v>1.0960000000000001</v>
      </c>
      <c r="F54" s="66">
        <v>44742</v>
      </c>
      <c r="G54" s="142">
        <v>901873.5</v>
      </c>
      <c r="H54" s="142">
        <v>901873.5</v>
      </c>
      <c r="I54" s="142">
        <v>901873.5</v>
      </c>
      <c r="J54" s="144" t="s">
        <v>97</v>
      </c>
      <c r="K54" s="144" t="s">
        <v>97</v>
      </c>
      <c r="L54" s="144" t="s">
        <v>97</v>
      </c>
      <c r="M54" s="144" t="s">
        <v>97</v>
      </c>
    </row>
    <row r="55" spans="1:114" x14ac:dyDescent="0.2">
      <c r="A55" s="33"/>
      <c r="C55" s="128"/>
      <c r="D55" s="195"/>
      <c r="F55" s="66"/>
      <c r="H55" s="144"/>
      <c r="I55" s="144"/>
    </row>
    <row r="56" spans="1:114" x14ac:dyDescent="0.2">
      <c r="A56" s="33" t="s">
        <v>33</v>
      </c>
      <c r="C56" s="128" t="s">
        <v>121</v>
      </c>
      <c r="D56" s="173">
        <v>1.0960000000000001</v>
      </c>
      <c r="F56" s="66">
        <v>44742</v>
      </c>
      <c r="G56" s="142">
        <v>117644.58</v>
      </c>
      <c r="H56" s="142">
        <v>117644.58</v>
      </c>
      <c r="I56" s="142">
        <v>117644.58</v>
      </c>
      <c r="J56" s="144">
        <v>295.81</v>
      </c>
      <c r="K56" s="154">
        <f>SUM(J56+L56+M56+N56)</f>
        <v>422.05</v>
      </c>
      <c r="L56" s="144">
        <v>32.44</v>
      </c>
      <c r="M56" s="144">
        <v>93.8</v>
      </c>
    </row>
    <row r="57" spans="1:114" x14ac:dyDescent="0.2">
      <c r="A57" s="33"/>
      <c r="C57" s="128"/>
      <c r="D57" s="173"/>
      <c r="F57" s="66"/>
      <c r="G57" s="142"/>
      <c r="H57" s="142"/>
      <c r="I57" s="142"/>
    </row>
    <row r="58" spans="1:114" ht="12" customHeight="1" x14ac:dyDescent="0.2">
      <c r="A58" s="33" t="s">
        <v>34</v>
      </c>
      <c r="B58" s="139"/>
      <c r="C58" s="128" t="s">
        <v>121</v>
      </c>
      <c r="D58" s="173">
        <v>1.0960000000000001</v>
      </c>
      <c r="F58" s="66">
        <v>44742</v>
      </c>
      <c r="G58" s="144">
        <v>1881288.75</v>
      </c>
      <c r="H58" s="144">
        <v>1881288.75</v>
      </c>
      <c r="I58" s="144">
        <v>1881288.75</v>
      </c>
      <c r="J58" s="144">
        <v>3894.49</v>
      </c>
      <c r="K58" s="154">
        <f>SUM(J58+L58+M58+N58)</f>
        <v>4136.26</v>
      </c>
      <c r="L58" s="144">
        <v>154.84</v>
      </c>
      <c r="M58" s="144">
        <v>86.93</v>
      </c>
    </row>
    <row r="59" spans="1:114" ht="12" customHeight="1" x14ac:dyDescent="0.2">
      <c r="B59" s="124"/>
      <c r="C59" s="128"/>
      <c r="D59" s="195"/>
      <c r="F59" s="66"/>
      <c r="H59" s="144"/>
      <c r="I59" s="144"/>
    </row>
    <row r="60" spans="1:114" ht="12" customHeight="1" x14ac:dyDescent="0.2">
      <c r="A60" s="33" t="s">
        <v>15</v>
      </c>
      <c r="C60" s="128" t="s">
        <v>121</v>
      </c>
      <c r="D60" s="173">
        <v>1.0960000000000001</v>
      </c>
      <c r="F60" s="66">
        <v>44742</v>
      </c>
      <c r="G60" s="142">
        <v>2771545.59</v>
      </c>
      <c r="H60" s="142">
        <v>2771545.59</v>
      </c>
      <c r="I60" s="142">
        <v>2771545.59</v>
      </c>
      <c r="J60" s="144">
        <v>5680.69</v>
      </c>
      <c r="K60" s="154">
        <f>SUM(J60+L60+M60+N60)</f>
        <v>8438.07</v>
      </c>
      <c r="L60" s="144">
        <v>714.18</v>
      </c>
      <c r="M60" s="144">
        <v>2043.2</v>
      </c>
    </row>
    <row r="61" spans="1:114" s="157" customFormat="1" x14ac:dyDescent="0.2">
      <c r="A61" s="33"/>
      <c r="B61" s="120"/>
      <c r="C61" s="128"/>
      <c r="D61" s="173"/>
      <c r="E61" s="26"/>
      <c r="F61" s="66"/>
      <c r="G61" s="142"/>
      <c r="H61" s="142"/>
      <c r="I61" s="142"/>
      <c r="J61" s="144"/>
      <c r="K61" s="154"/>
      <c r="L61" s="144"/>
      <c r="M61" s="144"/>
      <c r="N61" s="144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8"/>
      <c r="AS61" s="128"/>
      <c r="AT61" s="128"/>
      <c r="AU61" s="128"/>
      <c r="AV61" s="128"/>
      <c r="AW61" s="128"/>
      <c r="AX61" s="128"/>
      <c r="AY61" s="128"/>
      <c r="AZ61" s="128"/>
      <c r="BA61" s="128"/>
      <c r="BB61" s="128"/>
      <c r="BC61" s="128"/>
      <c r="BD61" s="128"/>
      <c r="BE61" s="128"/>
      <c r="BF61" s="128"/>
      <c r="BG61" s="128"/>
      <c r="BH61" s="128"/>
      <c r="BI61" s="128"/>
      <c r="BJ61" s="128"/>
      <c r="BK61" s="128"/>
      <c r="BL61" s="128"/>
      <c r="BM61" s="128"/>
      <c r="BN61" s="128"/>
      <c r="BO61" s="128"/>
      <c r="BP61" s="128"/>
      <c r="BQ61" s="128"/>
      <c r="BR61" s="128"/>
      <c r="BS61" s="128"/>
      <c r="BT61" s="128"/>
      <c r="BU61" s="128"/>
      <c r="BV61" s="128"/>
      <c r="BW61" s="128"/>
      <c r="BX61" s="128"/>
      <c r="BY61" s="128"/>
      <c r="BZ61" s="128"/>
      <c r="CA61" s="128"/>
      <c r="CB61" s="128"/>
      <c r="CC61" s="128"/>
      <c r="CD61" s="128"/>
      <c r="CE61" s="128"/>
      <c r="CF61" s="128"/>
      <c r="CG61" s="128"/>
      <c r="CH61" s="128"/>
      <c r="CI61" s="128"/>
      <c r="CJ61" s="128"/>
      <c r="CK61" s="128"/>
      <c r="CL61" s="128"/>
      <c r="CM61" s="128"/>
      <c r="CN61" s="128"/>
      <c r="CO61" s="128"/>
      <c r="CP61" s="128"/>
      <c r="CQ61" s="128"/>
      <c r="CR61" s="128"/>
      <c r="CS61" s="128"/>
      <c r="CT61" s="128"/>
      <c r="CU61" s="128"/>
      <c r="CV61" s="128"/>
      <c r="CW61" s="128"/>
      <c r="CX61" s="128"/>
      <c r="CY61" s="128"/>
      <c r="CZ61" s="128"/>
      <c r="DA61" s="128"/>
      <c r="DB61" s="128"/>
      <c r="DC61" s="128"/>
      <c r="DD61" s="128"/>
      <c r="DE61" s="128"/>
      <c r="DF61" s="128"/>
      <c r="DG61" s="128"/>
      <c r="DH61" s="128"/>
      <c r="DI61" s="128"/>
      <c r="DJ61" s="128"/>
    </row>
    <row r="62" spans="1:114" x14ac:dyDescent="0.2">
      <c r="A62" s="33" t="s">
        <v>118</v>
      </c>
      <c r="B62" s="120"/>
      <c r="C62" s="128" t="s">
        <v>121</v>
      </c>
      <c r="D62" s="173">
        <v>1.0960000000000001</v>
      </c>
      <c r="F62" s="66">
        <v>44742</v>
      </c>
      <c r="G62" s="142">
        <v>3886.11</v>
      </c>
      <c r="H62" s="142">
        <v>3886.11</v>
      </c>
      <c r="I62" s="142">
        <v>3886.11</v>
      </c>
      <c r="J62" s="144">
        <v>8.27</v>
      </c>
      <c r="K62" s="154">
        <f>SUM(J62+L62+M62+N62)</f>
        <v>12.239999999999998</v>
      </c>
      <c r="L62" s="144">
        <v>1.43</v>
      </c>
      <c r="M62" s="144">
        <v>2.54</v>
      </c>
    </row>
    <row r="63" spans="1:114" s="16" customFormat="1" x14ac:dyDescent="0.2">
      <c r="A63" s="33"/>
      <c r="B63" s="117"/>
      <c r="C63" s="128"/>
      <c r="D63" s="173"/>
      <c r="E63" s="26"/>
      <c r="F63" s="66"/>
      <c r="G63" s="142"/>
      <c r="H63" s="142"/>
      <c r="I63" s="142"/>
      <c r="J63" s="144"/>
      <c r="K63" s="154"/>
      <c r="L63" s="144"/>
      <c r="M63" s="144"/>
      <c r="N63" s="14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</row>
    <row r="64" spans="1:114" x14ac:dyDescent="0.2">
      <c r="A64" s="33" t="s">
        <v>99</v>
      </c>
      <c r="C64" s="128" t="s">
        <v>121</v>
      </c>
      <c r="D64" s="173">
        <v>1.0960000000000001</v>
      </c>
      <c r="F64" s="66">
        <v>44742</v>
      </c>
      <c r="G64" s="144">
        <v>1026450.2</v>
      </c>
      <c r="H64" s="144">
        <v>1026450.2</v>
      </c>
      <c r="I64" s="144">
        <v>1026450.2</v>
      </c>
      <c r="J64" s="144">
        <v>2182.1799999999998</v>
      </c>
      <c r="K64" s="154">
        <f>SUM(J64+L64+M64+N64)</f>
        <v>3229.35</v>
      </c>
      <c r="L64" s="144">
        <v>377.31</v>
      </c>
      <c r="M64" s="144">
        <v>669.86</v>
      </c>
    </row>
    <row r="65" spans="1:14" x14ac:dyDescent="0.2">
      <c r="A65" s="33"/>
      <c r="C65" s="128"/>
      <c r="D65" s="173"/>
      <c r="F65" s="66"/>
      <c r="H65" s="144"/>
      <c r="I65" s="144"/>
    </row>
    <row r="66" spans="1:14" x14ac:dyDescent="0.2">
      <c r="A66" s="33"/>
      <c r="C66" s="128"/>
      <c r="D66" s="173"/>
      <c r="F66" s="66"/>
      <c r="H66" s="144"/>
      <c r="I66" s="144"/>
    </row>
    <row r="67" spans="1:14" x14ac:dyDescent="0.2">
      <c r="A67" s="33"/>
      <c r="C67" s="128"/>
      <c r="D67" s="173"/>
      <c r="F67" s="66"/>
      <c r="H67" s="144"/>
      <c r="I67" s="144"/>
    </row>
    <row r="68" spans="1:14" ht="12" customHeight="1" x14ac:dyDescent="0.2">
      <c r="A68" s="33"/>
      <c r="C68" s="125"/>
      <c r="D68" s="192"/>
      <c r="E68" s="33"/>
      <c r="F68" s="29"/>
      <c r="H68" s="144"/>
      <c r="I68" s="144"/>
      <c r="J68" s="159" t="s">
        <v>149</v>
      </c>
      <c r="L68" s="159" t="s">
        <v>126</v>
      </c>
      <c r="M68" s="159" t="s">
        <v>147</v>
      </c>
      <c r="N68" s="159"/>
    </row>
    <row r="69" spans="1:14" ht="12" customHeight="1" x14ac:dyDescent="0.2">
      <c r="A69" s="28" t="s">
        <v>18</v>
      </c>
      <c r="C69" s="126" t="s">
        <v>19</v>
      </c>
      <c r="D69" s="192" t="s">
        <v>114</v>
      </c>
      <c r="E69" s="28" t="s">
        <v>20</v>
      </c>
      <c r="F69" s="29" t="s">
        <v>21</v>
      </c>
      <c r="G69" s="142" t="s">
        <v>22</v>
      </c>
      <c r="H69" s="154"/>
      <c r="J69" s="144" t="s">
        <v>25</v>
      </c>
      <c r="K69" s="154" t="s">
        <v>77</v>
      </c>
      <c r="L69" s="144" t="s">
        <v>25</v>
      </c>
      <c r="M69" s="144" t="s">
        <v>25</v>
      </c>
    </row>
    <row r="70" spans="1:14" ht="12" customHeight="1" x14ac:dyDescent="0.2">
      <c r="A70" s="30"/>
      <c r="B70" s="118"/>
      <c r="C70" s="127" t="s">
        <v>26</v>
      </c>
      <c r="D70" s="193" t="s">
        <v>115</v>
      </c>
      <c r="E70" s="31" t="s">
        <v>27</v>
      </c>
      <c r="F70" s="32" t="s">
        <v>28</v>
      </c>
      <c r="G70" s="143" t="s">
        <v>29</v>
      </c>
      <c r="H70" s="199" t="s">
        <v>23</v>
      </c>
      <c r="I70" s="199" t="s">
        <v>24</v>
      </c>
      <c r="J70" s="148" t="s">
        <v>30</v>
      </c>
      <c r="K70" s="155" t="s">
        <v>30</v>
      </c>
      <c r="L70" s="148" t="s">
        <v>30</v>
      </c>
      <c r="M70" s="148" t="s">
        <v>30</v>
      </c>
      <c r="N70" s="148"/>
    </row>
    <row r="71" spans="1:14" x14ac:dyDescent="0.2">
      <c r="A71" s="33"/>
      <c r="C71" s="128"/>
      <c r="D71" s="173"/>
      <c r="F71" s="66"/>
      <c r="H71" s="144"/>
      <c r="I71" s="144"/>
    </row>
    <row r="72" spans="1:14" x14ac:dyDescent="0.2">
      <c r="A72" s="33" t="s">
        <v>16</v>
      </c>
      <c r="C72" s="125" t="s">
        <v>129</v>
      </c>
      <c r="D72" s="196"/>
      <c r="E72" s="33"/>
      <c r="F72" s="132"/>
      <c r="G72" s="215">
        <v>17509116.82</v>
      </c>
      <c r="H72" s="215">
        <v>17509116.82</v>
      </c>
      <c r="I72" s="215">
        <v>17509116.82</v>
      </c>
      <c r="J72" s="216">
        <v>28086.63</v>
      </c>
      <c r="K72" s="217">
        <f>SUM(J72+L72+M72+N72)</f>
        <v>37791.160000000003</v>
      </c>
      <c r="L72" s="216">
        <v>2933.15</v>
      </c>
      <c r="M72" s="216">
        <v>6771.38</v>
      </c>
      <c r="N72" s="216"/>
    </row>
    <row r="73" spans="1:14" x14ac:dyDescent="0.2">
      <c r="A73" s="33"/>
      <c r="C73" s="125"/>
      <c r="D73" s="196"/>
      <c r="E73" s="33"/>
      <c r="F73" s="132"/>
      <c r="G73" s="123"/>
      <c r="H73" s="123"/>
      <c r="I73" s="123"/>
      <c r="J73" s="182"/>
      <c r="K73" s="214"/>
      <c r="L73" s="182"/>
      <c r="M73" s="182"/>
      <c r="N73" s="182"/>
    </row>
    <row r="74" spans="1:14" x14ac:dyDescent="0.2">
      <c r="A74" s="160"/>
      <c r="C74" s="162" t="s">
        <v>100</v>
      </c>
      <c r="D74" s="173">
        <v>1.0960000000000001</v>
      </c>
      <c r="E74" s="163"/>
      <c r="F74" s="201">
        <v>44742</v>
      </c>
      <c r="G74" s="144">
        <v>1755235.44</v>
      </c>
      <c r="H74" s="144">
        <v>1755235.44</v>
      </c>
      <c r="I74" s="144">
        <v>1755235.44</v>
      </c>
      <c r="J74" s="50">
        <v>2930.38</v>
      </c>
      <c r="K74" s="156">
        <f>SUM(J74+L74+M74+N74)</f>
        <v>4435.9000000000005</v>
      </c>
      <c r="L74" s="50">
        <v>550.32000000000005</v>
      </c>
      <c r="M74" s="50">
        <v>955.2</v>
      </c>
      <c r="N74" s="50"/>
    </row>
    <row r="75" spans="1:14" x14ac:dyDescent="0.2">
      <c r="A75" s="164" t="s">
        <v>35</v>
      </c>
      <c r="C75" s="165" t="s">
        <v>36</v>
      </c>
      <c r="D75" s="173">
        <v>1.0960000000000001</v>
      </c>
      <c r="E75" s="166"/>
      <c r="F75" s="201">
        <v>44742</v>
      </c>
      <c r="G75" s="50">
        <v>107375.15</v>
      </c>
      <c r="H75" s="50">
        <v>107375.15</v>
      </c>
      <c r="I75" s="50">
        <v>107375.15</v>
      </c>
      <c r="J75" s="50">
        <v>226.81</v>
      </c>
      <c r="K75" s="156">
        <f>SUM(J75+L75+M75+N75)</f>
        <v>332.9</v>
      </c>
      <c r="L75" s="50">
        <v>37.64</v>
      </c>
      <c r="M75" s="50">
        <v>68.45</v>
      </c>
      <c r="N75" s="50"/>
    </row>
    <row r="76" spans="1:14" x14ac:dyDescent="0.2">
      <c r="A76" s="164"/>
      <c r="C76" s="165" t="s">
        <v>119</v>
      </c>
      <c r="D76" s="173">
        <v>1.0960000000000001</v>
      </c>
      <c r="E76" s="166"/>
      <c r="F76" s="201">
        <v>44742</v>
      </c>
      <c r="G76" s="167">
        <v>401364.7</v>
      </c>
      <c r="H76" s="167">
        <v>401364.7</v>
      </c>
      <c r="I76" s="167">
        <v>401364.7</v>
      </c>
      <c r="J76" s="50">
        <v>853.39</v>
      </c>
      <c r="K76" s="156">
        <f>SUM(J76+L76+M76+N76)</f>
        <v>1263.3899999999999</v>
      </c>
      <c r="L76" s="50">
        <v>147.91</v>
      </c>
      <c r="M76" s="50">
        <v>262.08999999999997</v>
      </c>
      <c r="N76" s="50"/>
    </row>
    <row r="77" spans="1:14" x14ac:dyDescent="0.2">
      <c r="A77" s="160"/>
      <c r="C77" s="162" t="s">
        <v>127</v>
      </c>
      <c r="D77" s="173">
        <v>1.0960000000000001</v>
      </c>
      <c r="E77" s="166"/>
      <c r="F77" s="201">
        <v>44742</v>
      </c>
      <c r="G77" s="50">
        <v>19156.5</v>
      </c>
      <c r="H77" s="50">
        <v>19156.5</v>
      </c>
      <c r="I77" s="50">
        <v>19156.5</v>
      </c>
      <c r="J77" s="50" t="s">
        <v>97</v>
      </c>
      <c r="K77" s="50" t="s">
        <v>97</v>
      </c>
      <c r="L77" s="50" t="s">
        <v>97</v>
      </c>
      <c r="M77" s="50" t="s">
        <v>97</v>
      </c>
      <c r="N77" s="50"/>
    </row>
    <row r="78" spans="1:14" x14ac:dyDescent="0.2">
      <c r="A78" s="41"/>
      <c r="C78" s="162" t="s">
        <v>98</v>
      </c>
      <c r="D78" s="173">
        <v>1.0960000000000001</v>
      </c>
      <c r="E78" s="166"/>
      <c r="F78" s="201">
        <v>44742</v>
      </c>
      <c r="G78" s="167">
        <v>577962.31000000006</v>
      </c>
      <c r="H78" s="167">
        <v>577962.31000000006</v>
      </c>
      <c r="I78" s="167">
        <v>577962.31000000006</v>
      </c>
      <c r="J78" s="50">
        <v>1243.92</v>
      </c>
      <c r="K78" s="156">
        <f>SUM(J78+L78+M78+N78)</f>
        <v>1900.7000000000003</v>
      </c>
      <c r="L78" s="50">
        <v>242.93</v>
      </c>
      <c r="M78" s="50">
        <v>413.85</v>
      </c>
      <c r="N78" s="50"/>
    </row>
    <row r="79" spans="1:14" x14ac:dyDescent="0.2">
      <c r="A79" s="160"/>
      <c r="C79" s="162" t="s">
        <v>37</v>
      </c>
      <c r="D79" s="173">
        <v>1.0960000000000001</v>
      </c>
      <c r="E79" s="166"/>
      <c r="F79" s="201">
        <v>44742</v>
      </c>
      <c r="G79" s="167">
        <v>337060.3</v>
      </c>
      <c r="H79" s="167">
        <v>337060.3</v>
      </c>
      <c r="I79" s="167">
        <v>337060.3</v>
      </c>
      <c r="J79" s="50">
        <v>804.36</v>
      </c>
      <c r="K79" s="156">
        <f>SUM(J79+L79+M79+N79)</f>
        <v>1144.77</v>
      </c>
      <c r="L79" s="50">
        <v>112.12</v>
      </c>
      <c r="M79" s="50">
        <v>228.29</v>
      </c>
      <c r="N79" s="50"/>
    </row>
    <row r="80" spans="1:14" x14ac:dyDescent="0.2">
      <c r="A80" s="160"/>
      <c r="C80" s="162" t="s">
        <v>88</v>
      </c>
      <c r="D80" s="173">
        <v>1.0960000000000001</v>
      </c>
      <c r="E80" s="166"/>
      <c r="F80" s="201">
        <v>44742</v>
      </c>
      <c r="G80" s="22">
        <v>1608496.92</v>
      </c>
      <c r="H80" s="22">
        <v>1608496.92</v>
      </c>
      <c r="I80" s="22">
        <v>1608496.92</v>
      </c>
      <c r="J80" s="50" t="s">
        <v>97</v>
      </c>
      <c r="K80" s="50" t="s">
        <v>97</v>
      </c>
      <c r="L80" s="50" t="s">
        <v>97</v>
      </c>
      <c r="M80" s="50" t="s">
        <v>97</v>
      </c>
      <c r="N80" s="50"/>
    </row>
    <row r="81" spans="1:114" x14ac:dyDescent="0.2">
      <c r="A81" s="164"/>
      <c r="C81" s="165" t="s">
        <v>38</v>
      </c>
      <c r="D81" s="173">
        <v>1.0960000000000001</v>
      </c>
      <c r="E81" s="166"/>
      <c r="F81" s="201">
        <v>44742</v>
      </c>
      <c r="G81" s="167">
        <v>258106.23999999999</v>
      </c>
      <c r="H81" s="167">
        <v>258106.23999999999</v>
      </c>
      <c r="I81" s="167">
        <v>258106.23999999999</v>
      </c>
      <c r="J81" s="50">
        <v>567.41</v>
      </c>
      <c r="K81" s="156">
        <f t="shared" ref="K81:K87" si="0">SUM(J81+L81+M81+N81)</f>
        <v>810.97</v>
      </c>
      <c r="L81" s="50">
        <v>124.57</v>
      </c>
      <c r="M81" s="50">
        <v>118.99</v>
      </c>
      <c r="N81" s="50"/>
    </row>
    <row r="82" spans="1:114" x14ac:dyDescent="0.2">
      <c r="A82" s="164"/>
      <c r="C82" s="165" t="s">
        <v>136</v>
      </c>
      <c r="D82" s="173">
        <v>1.0960000000000001</v>
      </c>
      <c r="E82" s="166"/>
      <c r="F82" s="201">
        <v>44742</v>
      </c>
      <c r="G82" s="167">
        <v>1468143.59</v>
      </c>
      <c r="H82" s="167">
        <v>1468143.59</v>
      </c>
      <c r="I82" s="167">
        <v>1468143.59</v>
      </c>
      <c r="J82" s="50">
        <v>2855.45</v>
      </c>
      <c r="K82" s="156">
        <f t="shared" si="0"/>
        <v>3003.61</v>
      </c>
      <c r="L82" s="50">
        <v>20.03</v>
      </c>
      <c r="M82" s="50">
        <v>128.13</v>
      </c>
      <c r="N82" s="50"/>
    </row>
    <row r="83" spans="1:114" ht="12" customHeight="1" x14ac:dyDescent="0.2">
      <c r="A83" s="160"/>
      <c r="C83" s="162" t="s">
        <v>39</v>
      </c>
      <c r="D83" s="173">
        <v>1.0960000000000001</v>
      </c>
      <c r="E83" s="166"/>
      <c r="F83" s="201">
        <v>44742</v>
      </c>
      <c r="G83" s="167">
        <v>123751.45</v>
      </c>
      <c r="H83" s="167">
        <v>123751.45</v>
      </c>
      <c r="I83" s="167">
        <v>123751.45</v>
      </c>
      <c r="J83" s="50">
        <v>312.24</v>
      </c>
      <c r="K83" s="156">
        <f t="shared" si="0"/>
        <v>537.28</v>
      </c>
      <c r="L83" s="50">
        <v>80.97</v>
      </c>
      <c r="M83" s="50">
        <v>144.07</v>
      </c>
      <c r="N83" s="50"/>
    </row>
    <row r="84" spans="1:114" s="14" customFormat="1" x14ac:dyDescent="0.2">
      <c r="A84" s="160"/>
      <c r="B84" s="161"/>
      <c r="C84" s="162" t="s">
        <v>141</v>
      </c>
      <c r="D84" s="173">
        <v>1.0960000000000001</v>
      </c>
      <c r="E84" s="166"/>
      <c r="F84" s="201">
        <v>44742</v>
      </c>
      <c r="G84" s="167">
        <v>1295445.31</v>
      </c>
      <c r="H84" s="167">
        <v>1295445.31</v>
      </c>
      <c r="I84" s="167">
        <v>1295445.31</v>
      </c>
      <c r="J84" s="50">
        <v>3468.75</v>
      </c>
      <c r="K84" s="156">
        <f t="shared" si="0"/>
        <v>4819.9699999999993</v>
      </c>
      <c r="L84" s="50">
        <v>445.16</v>
      </c>
      <c r="M84" s="50">
        <v>906.06</v>
      </c>
      <c r="N84" s="50"/>
    </row>
    <row r="85" spans="1:114" x14ac:dyDescent="0.2">
      <c r="A85" s="160"/>
      <c r="B85" s="161"/>
      <c r="C85" s="162" t="s">
        <v>40</v>
      </c>
      <c r="D85" s="173">
        <v>1.0960000000000001</v>
      </c>
      <c r="E85" s="166"/>
      <c r="F85" s="201">
        <v>44742</v>
      </c>
      <c r="G85" s="167">
        <v>25095.74</v>
      </c>
      <c r="H85" s="167">
        <v>25095.74</v>
      </c>
      <c r="I85" s="167">
        <v>25095.74</v>
      </c>
      <c r="J85" s="50">
        <v>52.83</v>
      </c>
      <c r="K85" s="156">
        <f t="shared" si="0"/>
        <v>77.27</v>
      </c>
      <c r="L85" s="50">
        <v>8.6300000000000008</v>
      </c>
      <c r="M85" s="50">
        <v>15.81</v>
      </c>
      <c r="N85" s="50"/>
    </row>
    <row r="86" spans="1:114" x14ac:dyDescent="0.2">
      <c r="A86" s="160"/>
      <c r="B86" s="161"/>
      <c r="C86" s="162" t="s">
        <v>41</v>
      </c>
      <c r="D86" s="173">
        <v>1.0960000000000001</v>
      </c>
      <c r="E86" s="166"/>
      <c r="F86" s="201">
        <v>44742</v>
      </c>
      <c r="G86" s="167">
        <v>183488.41</v>
      </c>
      <c r="H86" s="167">
        <v>183488.41</v>
      </c>
      <c r="I86" s="167">
        <v>183488.41</v>
      </c>
      <c r="J86" s="50">
        <v>390.14</v>
      </c>
      <c r="K86" s="156">
        <f t="shared" si="0"/>
        <v>579.47</v>
      </c>
      <c r="L86" s="50">
        <v>69.52</v>
      </c>
      <c r="M86" s="50">
        <v>119.81</v>
      </c>
      <c r="N86" s="50"/>
    </row>
    <row r="87" spans="1:114" x14ac:dyDescent="0.2">
      <c r="A87" s="160"/>
      <c r="B87" s="161"/>
      <c r="C87" s="162" t="s">
        <v>130</v>
      </c>
      <c r="D87" s="173">
        <v>1.0960000000000001</v>
      </c>
      <c r="E87" s="166"/>
      <c r="F87" s="201">
        <v>44742</v>
      </c>
      <c r="G87" s="167">
        <v>7062207.5800000001</v>
      </c>
      <c r="H87" s="167">
        <v>7062207.5800000001</v>
      </c>
      <c r="I87" s="167">
        <v>7062207.5800000001</v>
      </c>
      <c r="J87" s="50">
        <v>11656.83</v>
      </c>
      <c r="K87" s="156">
        <f t="shared" si="0"/>
        <v>14561.68</v>
      </c>
      <c r="L87" s="50">
        <v>273.47000000000003</v>
      </c>
      <c r="M87" s="50">
        <v>2631.38</v>
      </c>
      <c r="N87" s="50"/>
    </row>
    <row r="88" spans="1:114" x14ac:dyDescent="0.2">
      <c r="A88" s="160"/>
      <c r="B88" s="161"/>
      <c r="C88" s="162" t="s">
        <v>89</v>
      </c>
      <c r="D88" s="173">
        <v>1.0960000000000001</v>
      </c>
      <c r="E88" s="166"/>
      <c r="F88" s="201">
        <v>44742</v>
      </c>
      <c r="G88" s="22">
        <v>0</v>
      </c>
      <c r="H88" s="22">
        <v>0</v>
      </c>
      <c r="I88" s="22">
        <v>0</v>
      </c>
      <c r="J88" s="50" t="s">
        <v>97</v>
      </c>
      <c r="K88" s="50" t="s">
        <v>97</v>
      </c>
      <c r="L88" s="50" t="s">
        <v>97</v>
      </c>
      <c r="M88" s="50" t="s">
        <v>97</v>
      </c>
      <c r="N88" s="50"/>
    </row>
    <row r="89" spans="1:114" x14ac:dyDescent="0.2">
      <c r="A89" s="160"/>
      <c r="B89" s="161"/>
      <c r="C89" s="162" t="s">
        <v>82</v>
      </c>
      <c r="D89" s="173">
        <v>1.0960000000000001</v>
      </c>
      <c r="E89" s="166"/>
      <c r="F89" s="201">
        <v>44742</v>
      </c>
      <c r="G89" s="22">
        <v>1</v>
      </c>
      <c r="H89" s="22">
        <v>1</v>
      </c>
      <c r="I89" s="22">
        <v>1</v>
      </c>
      <c r="J89" s="50" t="s">
        <v>97</v>
      </c>
      <c r="K89" s="50" t="s">
        <v>97</v>
      </c>
      <c r="L89" s="50" t="s">
        <v>97</v>
      </c>
      <c r="M89" s="50" t="s">
        <v>97</v>
      </c>
      <c r="N89" s="50"/>
    </row>
    <row r="90" spans="1:114" x14ac:dyDescent="0.2">
      <c r="A90" s="160"/>
      <c r="B90" s="168"/>
      <c r="C90" s="162" t="s">
        <v>42</v>
      </c>
      <c r="D90" s="173">
        <v>1.0960000000000001</v>
      </c>
      <c r="E90" s="166"/>
      <c r="F90" s="201">
        <v>44742</v>
      </c>
      <c r="G90" s="167">
        <v>584922.63</v>
      </c>
      <c r="H90" s="167">
        <v>584922.63</v>
      </c>
      <c r="I90" s="167">
        <v>584922.63</v>
      </c>
      <c r="J90" s="50" t="s">
        <v>97</v>
      </c>
      <c r="K90" s="50" t="s">
        <v>97</v>
      </c>
      <c r="L90" s="50" t="s">
        <v>97</v>
      </c>
      <c r="M90" s="50" t="s">
        <v>97</v>
      </c>
      <c r="N90" s="50"/>
    </row>
    <row r="91" spans="1:114" x14ac:dyDescent="0.2">
      <c r="A91" s="160"/>
      <c r="B91" s="161"/>
      <c r="C91" s="162" t="s">
        <v>43</v>
      </c>
      <c r="D91" s="173">
        <v>1.0960000000000001</v>
      </c>
      <c r="E91" s="166"/>
      <c r="F91" s="201">
        <v>44742</v>
      </c>
      <c r="G91" s="167">
        <v>206728.55</v>
      </c>
      <c r="H91" s="167">
        <v>206728.55</v>
      </c>
      <c r="I91" s="167">
        <v>206728.55</v>
      </c>
      <c r="J91" s="50">
        <v>518.57000000000005</v>
      </c>
      <c r="K91" s="156">
        <f>SUM(J91+L91+M91+N91)</f>
        <v>818.36</v>
      </c>
      <c r="L91" s="50">
        <v>127.94</v>
      </c>
      <c r="M91" s="50">
        <v>171.85</v>
      </c>
      <c r="N91" s="50"/>
    </row>
    <row r="92" spans="1:114" ht="10.9" customHeight="1" x14ac:dyDescent="0.2">
      <c r="A92" s="160"/>
      <c r="B92" s="161"/>
      <c r="C92" s="162" t="s">
        <v>44</v>
      </c>
      <c r="D92" s="173">
        <v>1.0960000000000001</v>
      </c>
      <c r="E92" s="166"/>
      <c r="F92" s="201">
        <v>44742</v>
      </c>
      <c r="G92" s="167">
        <v>237077.26</v>
      </c>
      <c r="H92" s="167">
        <v>237077.26</v>
      </c>
      <c r="I92" s="167">
        <v>237077.26</v>
      </c>
      <c r="J92" s="50" t="s">
        <v>97</v>
      </c>
      <c r="K92" s="50" t="s">
        <v>97</v>
      </c>
      <c r="L92" s="50" t="s">
        <v>97</v>
      </c>
      <c r="M92" s="50" t="s">
        <v>97</v>
      </c>
      <c r="N92" s="50"/>
    </row>
    <row r="93" spans="1:114" x14ac:dyDescent="0.2">
      <c r="A93" s="160"/>
      <c r="B93" s="169"/>
      <c r="C93" s="162" t="s">
        <v>45</v>
      </c>
      <c r="D93" s="173">
        <v>1.0960000000000001</v>
      </c>
      <c r="E93" s="166"/>
      <c r="F93" s="201">
        <v>44742</v>
      </c>
      <c r="G93" s="167">
        <v>38532.85</v>
      </c>
      <c r="H93" s="167">
        <v>38532.85</v>
      </c>
      <c r="I93" s="167">
        <v>38532.85</v>
      </c>
      <c r="J93" s="50">
        <v>81.93</v>
      </c>
      <c r="K93" s="156">
        <f>SUM(J93+L93+M93+N93)</f>
        <v>121.30000000000001</v>
      </c>
      <c r="L93" s="50">
        <v>14.2</v>
      </c>
      <c r="M93" s="50">
        <v>25.17</v>
      </c>
      <c r="N93" s="50"/>
    </row>
    <row r="94" spans="1:114" x14ac:dyDescent="0.2">
      <c r="A94" s="160"/>
      <c r="B94" s="161"/>
      <c r="C94" s="162" t="s">
        <v>46</v>
      </c>
      <c r="D94" s="173">
        <v>1.0960000000000001</v>
      </c>
      <c r="E94" s="166"/>
      <c r="F94" s="201">
        <v>44742</v>
      </c>
      <c r="G94" s="22">
        <v>364996.39</v>
      </c>
      <c r="H94" s="22">
        <v>364996.39</v>
      </c>
      <c r="I94" s="22">
        <v>364996.39</v>
      </c>
      <c r="J94" s="50">
        <v>776.06</v>
      </c>
      <c r="K94" s="156">
        <f>SUM(J94+L94+M94+N94)</f>
        <v>1148.97</v>
      </c>
      <c r="L94" s="50">
        <v>134.58000000000001</v>
      </c>
      <c r="M94" s="50">
        <v>238.33</v>
      </c>
      <c r="N94" s="50"/>
    </row>
    <row r="95" spans="1:114" s="41" customFormat="1" ht="11.25" x14ac:dyDescent="0.2">
      <c r="A95" s="164"/>
      <c r="B95" s="161"/>
      <c r="C95" s="162" t="s">
        <v>47</v>
      </c>
      <c r="D95" s="173">
        <v>1.0960000000000001</v>
      </c>
      <c r="E95" s="166"/>
      <c r="F95" s="201">
        <v>44742</v>
      </c>
      <c r="G95" s="167">
        <v>2103.33</v>
      </c>
      <c r="H95" s="167">
        <v>2103.33</v>
      </c>
      <c r="I95" s="167">
        <v>2103.33</v>
      </c>
      <c r="J95" s="50" t="s">
        <v>97</v>
      </c>
      <c r="K95" s="50" t="s">
        <v>97</v>
      </c>
      <c r="L95" s="50" t="s">
        <v>97</v>
      </c>
      <c r="M95" s="50" t="s">
        <v>97</v>
      </c>
      <c r="N95" s="50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</row>
    <row r="96" spans="1:114" s="41" customFormat="1" x14ac:dyDescent="0.2">
      <c r="A96" s="160"/>
      <c r="B96" s="161"/>
      <c r="C96" s="162" t="s">
        <v>48</v>
      </c>
      <c r="D96" s="173">
        <v>1.0960000000000001</v>
      </c>
      <c r="E96" s="166"/>
      <c r="F96" s="201">
        <v>44742</v>
      </c>
      <c r="G96" s="22">
        <v>771095.99</v>
      </c>
      <c r="H96" s="22">
        <v>771095.99</v>
      </c>
      <c r="I96" s="22">
        <v>771095.99</v>
      </c>
      <c r="J96" s="50">
        <v>1175.83</v>
      </c>
      <c r="K96" s="156">
        <f>SUM(J96+L96+M96+N96)</f>
        <v>1980.5</v>
      </c>
      <c r="L96" s="50">
        <v>513.5</v>
      </c>
      <c r="M96" s="50">
        <v>291.17</v>
      </c>
      <c r="N96" s="50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</row>
    <row r="97" spans="1:114" s="41" customFormat="1" x14ac:dyDescent="0.2">
      <c r="A97" s="164"/>
      <c r="B97" s="161"/>
      <c r="C97" s="162" t="s">
        <v>49</v>
      </c>
      <c r="D97" s="173">
        <v>1.0960000000000001</v>
      </c>
      <c r="E97" s="166"/>
      <c r="F97" s="201">
        <v>44742</v>
      </c>
      <c r="G97" s="22">
        <v>80769.179999999993</v>
      </c>
      <c r="H97" s="22">
        <v>80769.179999999993</v>
      </c>
      <c r="I97" s="22">
        <v>80769.179999999993</v>
      </c>
      <c r="J97" s="204">
        <v>171.73</v>
      </c>
      <c r="K97" s="156">
        <f>SUM(J97+L97+M97+N97)</f>
        <v>254.11999999999998</v>
      </c>
      <c r="L97" s="204">
        <v>29.66</v>
      </c>
      <c r="M97" s="204">
        <v>52.73</v>
      </c>
      <c r="N97" s="20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</row>
    <row r="98" spans="1:114" s="41" customFormat="1" x14ac:dyDescent="0.2">
      <c r="A98" s="160"/>
      <c r="B98" s="161"/>
      <c r="C98" s="170"/>
      <c r="D98" s="197"/>
      <c r="F98" s="48"/>
      <c r="G98" s="171">
        <f>SUM(G73:G97)</f>
        <v>17509116.82</v>
      </c>
      <c r="H98" s="171">
        <f>SUM(H74:H97)</f>
        <v>17509116.82</v>
      </c>
      <c r="I98" s="171">
        <f>SUM(I73:I97)</f>
        <v>17509116.82</v>
      </c>
      <c r="J98" s="172">
        <f>SUM(J74:J97)</f>
        <v>28086.63</v>
      </c>
      <c r="K98" s="220">
        <f>SUM(J98+L98+M98+N98)</f>
        <v>37791.160000000003</v>
      </c>
      <c r="L98" s="172">
        <f>SUM(L73:L97)</f>
        <v>2933.15</v>
      </c>
      <c r="M98" s="172">
        <f>SUM(M74:M97)</f>
        <v>6771.38</v>
      </c>
      <c r="N98" s="172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</row>
    <row r="99" spans="1:114" s="41" customFormat="1" x14ac:dyDescent="0.2">
      <c r="A99" s="160"/>
      <c r="B99" s="161"/>
      <c r="C99" s="170"/>
      <c r="D99" s="197"/>
      <c r="F99" s="48"/>
      <c r="G99" s="22"/>
      <c r="H99" s="22"/>
      <c r="I99" s="22"/>
      <c r="J99" s="50"/>
      <c r="K99" s="220"/>
      <c r="L99" s="50"/>
      <c r="M99" s="50"/>
      <c r="N99" s="50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</row>
    <row r="100" spans="1:114" s="41" customFormat="1" x14ac:dyDescent="0.2">
      <c r="A100" s="160"/>
      <c r="B100" s="161"/>
      <c r="C100" s="170"/>
      <c r="D100" s="197"/>
      <c r="F100" s="48"/>
      <c r="G100" s="22"/>
      <c r="H100" s="22"/>
      <c r="I100" s="22"/>
      <c r="J100" s="50"/>
      <c r="K100" s="156"/>
      <c r="L100" s="50"/>
      <c r="M100" s="50"/>
      <c r="N100" s="50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</row>
    <row r="101" spans="1:114" s="160" customFormat="1" x14ac:dyDescent="0.2">
      <c r="A101" s="98" t="s">
        <v>50</v>
      </c>
      <c r="B101" s="169"/>
      <c r="C101" s="125"/>
      <c r="D101" s="196"/>
      <c r="E101" s="33"/>
      <c r="F101" s="183"/>
      <c r="G101" s="123">
        <v>106349295.09999999</v>
      </c>
      <c r="H101" s="123">
        <v>106302255.59</v>
      </c>
      <c r="I101" s="123">
        <v>106287823.81999999</v>
      </c>
      <c r="J101" s="182">
        <v>204265.94</v>
      </c>
      <c r="K101" s="221">
        <f>SUM(J101+L101+M101+N101)</f>
        <v>283714.42</v>
      </c>
      <c r="L101" s="182">
        <v>21998.92</v>
      </c>
      <c r="M101" s="182">
        <v>57449.56</v>
      </c>
      <c r="N101" s="182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05"/>
      <c r="AH101" s="205"/>
      <c r="AI101" s="205"/>
      <c r="AJ101" s="205"/>
      <c r="AK101" s="205"/>
      <c r="AL101" s="205"/>
      <c r="AM101" s="205"/>
      <c r="AN101" s="205"/>
      <c r="AO101" s="205"/>
      <c r="AP101" s="205"/>
      <c r="AQ101" s="205"/>
      <c r="AR101" s="205"/>
      <c r="AS101" s="205"/>
      <c r="AT101" s="205"/>
      <c r="AU101" s="205"/>
      <c r="AV101" s="205"/>
      <c r="AW101" s="205"/>
      <c r="AX101" s="205"/>
      <c r="AY101" s="205"/>
      <c r="AZ101" s="205"/>
      <c r="BA101" s="205"/>
      <c r="BB101" s="205"/>
      <c r="BC101" s="205"/>
      <c r="BD101" s="205"/>
      <c r="BE101" s="205"/>
      <c r="BF101" s="205"/>
      <c r="BG101" s="205"/>
      <c r="BH101" s="205"/>
      <c r="BI101" s="205"/>
      <c r="BJ101" s="205"/>
      <c r="BK101" s="205"/>
      <c r="BL101" s="205"/>
      <c r="BM101" s="205"/>
      <c r="BN101" s="205"/>
      <c r="BO101" s="205"/>
      <c r="BP101" s="205"/>
      <c r="BQ101" s="205"/>
      <c r="BR101" s="205"/>
      <c r="BS101" s="205"/>
      <c r="BT101" s="205"/>
      <c r="BU101" s="205"/>
      <c r="BV101" s="205"/>
      <c r="BW101" s="205"/>
      <c r="BX101" s="205"/>
      <c r="BY101" s="205"/>
      <c r="BZ101" s="205"/>
      <c r="CA101" s="205"/>
      <c r="CB101" s="205"/>
      <c r="CC101" s="205"/>
      <c r="CD101" s="205"/>
      <c r="CE101" s="205"/>
      <c r="CF101" s="205"/>
      <c r="CG101" s="205"/>
      <c r="CH101" s="205"/>
      <c r="CI101" s="205"/>
      <c r="CJ101" s="205"/>
      <c r="CK101" s="205"/>
      <c r="CL101" s="205"/>
      <c r="CM101" s="205"/>
      <c r="CN101" s="205"/>
      <c r="CO101" s="205"/>
      <c r="CP101" s="205"/>
      <c r="CQ101" s="205"/>
      <c r="CR101" s="205"/>
      <c r="CS101" s="205"/>
      <c r="CT101" s="205"/>
      <c r="CU101" s="205"/>
      <c r="CV101" s="205"/>
      <c r="CW101" s="205"/>
      <c r="CX101" s="205"/>
      <c r="CY101" s="205"/>
      <c r="CZ101" s="205"/>
      <c r="DA101" s="205"/>
      <c r="DB101" s="205"/>
      <c r="DC101" s="205"/>
      <c r="DD101" s="205"/>
      <c r="DE101" s="205"/>
      <c r="DF101" s="205"/>
      <c r="DG101" s="205"/>
      <c r="DH101" s="205"/>
      <c r="DI101" s="205"/>
      <c r="DJ101" s="205"/>
    </row>
    <row r="102" spans="1:114" s="163" customFormat="1" x14ac:dyDescent="0.2">
      <c r="A102" s="26"/>
      <c r="B102" s="117"/>
      <c r="C102" s="129"/>
      <c r="D102" s="198"/>
      <c r="E102" s="26"/>
      <c r="F102" s="27"/>
      <c r="G102" s="144"/>
      <c r="H102" s="150"/>
      <c r="I102" s="147"/>
      <c r="J102" s="144"/>
      <c r="K102" s="154"/>
      <c r="L102" s="144"/>
      <c r="M102" s="144"/>
      <c r="N102" s="144"/>
      <c r="O102" s="178"/>
      <c r="P102" s="178"/>
      <c r="Q102" s="178"/>
      <c r="R102" s="178"/>
      <c r="S102" s="178"/>
      <c r="T102" s="178"/>
      <c r="U102" s="178"/>
      <c r="V102" s="178"/>
      <c r="W102" s="178"/>
      <c r="X102" s="178"/>
      <c r="Y102" s="178"/>
      <c r="Z102" s="178"/>
      <c r="AA102" s="178"/>
      <c r="AB102" s="178"/>
      <c r="AC102" s="178"/>
      <c r="AD102" s="178"/>
      <c r="AE102" s="178"/>
      <c r="AF102" s="178"/>
      <c r="AG102" s="178"/>
      <c r="AH102" s="178"/>
      <c r="AI102" s="178"/>
      <c r="AJ102" s="178"/>
      <c r="AK102" s="178"/>
      <c r="AL102" s="178"/>
      <c r="AM102" s="178"/>
      <c r="AN102" s="178"/>
      <c r="AO102" s="178"/>
      <c r="AP102" s="178"/>
      <c r="AQ102" s="178"/>
      <c r="AR102" s="178"/>
      <c r="AS102" s="178"/>
      <c r="AT102" s="178"/>
      <c r="AU102" s="178"/>
      <c r="AV102" s="178"/>
      <c r="AW102" s="178"/>
      <c r="AX102" s="178"/>
      <c r="AY102" s="178"/>
      <c r="AZ102" s="178"/>
      <c r="BA102" s="178"/>
      <c r="BB102" s="178"/>
      <c r="BC102" s="178"/>
      <c r="BD102" s="178"/>
      <c r="BE102" s="178"/>
      <c r="BF102" s="178"/>
      <c r="BG102" s="178"/>
      <c r="BH102" s="178"/>
      <c r="BI102" s="178"/>
      <c r="BJ102" s="178"/>
      <c r="BK102" s="178"/>
      <c r="BL102" s="178"/>
      <c r="BM102" s="178"/>
      <c r="BN102" s="178"/>
      <c r="BO102" s="178"/>
      <c r="BP102" s="178"/>
      <c r="BQ102" s="178"/>
      <c r="BR102" s="178"/>
      <c r="BS102" s="178"/>
      <c r="BT102" s="178"/>
      <c r="BU102" s="178"/>
      <c r="BV102" s="178"/>
      <c r="BW102" s="178"/>
      <c r="BX102" s="178"/>
      <c r="BY102" s="178"/>
      <c r="BZ102" s="178"/>
      <c r="CA102" s="178"/>
      <c r="CB102" s="178"/>
      <c r="CC102" s="178"/>
      <c r="CD102" s="178"/>
      <c r="CE102" s="178"/>
      <c r="CF102" s="178"/>
      <c r="CG102" s="178"/>
      <c r="CH102" s="178"/>
      <c r="CI102" s="178"/>
      <c r="CJ102" s="178"/>
      <c r="CK102" s="178"/>
      <c r="CL102" s="178"/>
      <c r="CM102" s="178"/>
      <c r="CN102" s="178"/>
      <c r="CO102" s="178"/>
      <c r="CP102" s="178"/>
      <c r="CQ102" s="178"/>
      <c r="CR102" s="178"/>
      <c r="CS102" s="178"/>
      <c r="CT102" s="178"/>
      <c r="CU102" s="178"/>
      <c r="CV102" s="178"/>
      <c r="CW102" s="178"/>
      <c r="CX102" s="178"/>
      <c r="CY102" s="178"/>
      <c r="CZ102" s="178"/>
      <c r="DA102" s="178"/>
      <c r="DB102" s="178"/>
      <c r="DC102" s="178"/>
      <c r="DD102" s="178"/>
      <c r="DE102" s="178"/>
      <c r="DF102" s="178"/>
      <c r="DG102" s="178"/>
      <c r="DH102" s="178"/>
      <c r="DI102" s="178"/>
      <c r="DJ102" s="178"/>
    </row>
    <row r="103" spans="1:114" s="41" customFormat="1" x14ac:dyDescent="0.2">
      <c r="A103" s="26"/>
      <c r="B103" s="117"/>
      <c r="C103" s="129"/>
      <c r="D103" s="198"/>
      <c r="E103" s="26"/>
      <c r="F103" s="27"/>
      <c r="G103" s="144"/>
      <c r="H103" s="150"/>
      <c r="I103" s="147"/>
      <c r="J103" s="144"/>
      <c r="K103" s="154"/>
      <c r="L103" s="144"/>
      <c r="M103" s="144"/>
      <c r="N103" s="14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</row>
    <row r="104" spans="1:114" s="41" customFormat="1" x14ac:dyDescent="0.2">
      <c r="A104" s="26"/>
      <c r="B104" s="117"/>
      <c r="C104" s="129"/>
      <c r="D104" s="198"/>
      <c r="E104" s="26"/>
      <c r="F104" s="27"/>
      <c r="G104" s="144"/>
      <c r="H104" s="150"/>
      <c r="I104" s="147"/>
      <c r="J104" s="144"/>
      <c r="K104" s="154"/>
      <c r="L104" s="144"/>
      <c r="M104" s="144"/>
      <c r="N104" s="14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</row>
    <row r="105" spans="1:114" s="39" customFormat="1" x14ac:dyDescent="0.2">
      <c r="A105" s="26"/>
      <c r="B105" s="117"/>
      <c r="C105" s="129"/>
      <c r="D105" s="198"/>
      <c r="E105" s="26"/>
      <c r="F105" s="27"/>
      <c r="G105" s="144"/>
      <c r="H105" s="150"/>
      <c r="I105" s="147"/>
      <c r="J105" s="144"/>
      <c r="K105" s="154"/>
      <c r="L105" s="144"/>
      <c r="M105" s="144"/>
      <c r="N105" s="14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  <c r="AK105" s="184"/>
      <c r="AL105" s="184"/>
      <c r="AM105" s="184"/>
      <c r="AN105" s="184"/>
      <c r="AO105" s="184"/>
      <c r="AP105" s="184"/>
      <c r="AQ105" s="184"/>
      <c r="AR105" s="184"/>
      <c r="AS105" s="184"/>
      <c r="AT105" s="184"/>
      <c r="AU105" s="184"/>
      <c r="AV105" s="184"/>
      <c r="AW105" s="184"/>
      <c r="AX105" s="184"/>
      <c r="AY105" s="184"/>
      <c r="AZ105" s="184"/>
      <c r="BA105" s="184"/>
      <c r="BB105" s="184"/>
      <c r="BC105" s="184"/>
      <c r="BD105" s="184"/>
      <c r="BE105" s="184"/>
      <c r="BF105" s="184"/>
      <c r="BG105" s="184"/>
      <c r="BH105" s="184"/>
      <c r="BI105" s="184"/>
      <c r="BJ105" s="184"/>
      <c r="BK105" s="184"/>
      <c r="BL105" s="184"/>
      <c r="BM105" s="184"/>
      <c r="BN105" s="184"/>
      <c r="BO105" s="184"/>
      <c r="BP105" s="184"/>
      <c r="BQ105" s="184"/>
      <c r="BR105" s="184"/>
      <c r="BS105" s="184"/>
      <c r="BT105" s="184"/>
      <c r="BU105" s="184"/>
      <c r="BV105" s="184"/>
      <c r="BW105" s="184"/>
      <c r="BX105" s="184"/>
      <c r="BY105" s="184"/>
      <c r="BZ105" s="184"/>
      <c r="CA105" s="184"/>
      <c r="CB105" s="184"/>
      <c r="CC105" s="184"/>
      <c r="CD105" s="184"/>
      <c r="CE105" s="184"/>
      <c r="CF105" s="184"/>
      <c r="CG105" s="184"/>
      <c r="CH105" s="184"/>
      <c r="CI105" s="184"/>
      <c r="CJ105" s="184"/>
      <c r="CK105" s="184"/>
      <c r="CL105" s="184"/>
      <c r="CM105" s="184"/>
      <c r="CN105" s="184"/>
      <c r="CO105" s="184"/>
      <c r="CP105" s="184"/>
      <c r="CQ105" s="184"/>
      <c r="CR105" s="184"/>
      <c r="CS105" s="184"/>
      <c r="CT105" s="184"/>
      <c r="CU105" s="184"/>
      <c r="CV105" s="184"/>
      <c r="CW105" s="184"/>
      <c r="CX105" s="184"/>
      <c r="CY105" s="184"/>
      <c r="CZ105" s="184"/>
      <c r="DA105" s="184"/>
      <c r="DB105" s="184"/>
      <c r="DC105" s="184"/>
      <c r="DD105" s="184"/>
      <c r="DE105" s="184"/>
      <c r="DF105" s="184"/>
      <c r="DG105" s="184"/>
      <c r="DH105" s="184"/>
      <c r="DI105" s="184"/>
      <c r="DJ105" s="184"/>
    </row>
    <row r="106" spans="1:114" s="38" customFormat="1" x14ac:dyDescent="0.2">
      <c r="A106" s="26"/>
      <c r="B106" s="117"/>
      <c r="C106" s="129"/>
      <c r="D106" s="198"/>
      <c r="E106" s="26"/>
      <c r="F106" s="27"/>
      <c r="G106" s="144"/>
      <c r="H106" s="150"/>
      <c r="I106" s="147"/>
      <c r="J106" s="144"/>
      <c r="K106" s="154"/>
      <c r="L106" s="144"/>
      <c r="M106" s="144"/>
      <c r="N106" s="144"/>
      <c r="O106" s="180"/>
      <c r="P106" s="180"/>
      <c r="Q106" s="180"/>
      <c r="R106" s="180"/>
      <c r="S106" s="180"/>
      <c r="T106" s="180"/>
      <c r="U106" s="180"/>
      <c r="V106" s="180"/>
      <c r="W106" s="180"/>
      <c r="X106" s="180"/>
      <c r="Y106" s="180"/>
      <c r="Z106" s="180"/>
      <c r="AA106" s="180"/>
      <c r="AB106" s="180"/>
      <c r="AC106" s="180"/>
      <c r="AD106" s="180"/>
      <c r="AE106" s="180"/>
      <c r="AF106" s="180"/>
      <c r="AG106" s="180"/>
      <c r="AH106" s="180"/>
      <c r="AI106" s="180"/>
      <c r="AJ106" s="180"/>
      <c r="AK106" s="180"/>
      <c r="AL106" s="180"/>
      <c r="AM106" s="180"/>
      <c r="AN106" s="180"/>
      <c r="AO106" s="180"/>
      <c r="AP106" s="180"/>
      <c r="AQ106" s="180"/>
      <c r="AR106" s="180"/>
      <c r="AS106" s="180"/>
      <c r="AT106" s="180"/>
      <c r="AU106" s="180"/>
      <c r="AV106" s="180"/>
      <c r="AW106" s="180"/>
      <c r="AX106" s="180"/>
      <c r="AY106" s="180"/>
      <c r="AZ106" s="180"/>
      <c r="BA106" s="180"/>
      <c r="BB106" s="180"/>
      <c r="BC106" s="180"/>
      <c r="BD106" s="180"/>
      <c r="BE106" s="180"/>
      <c r="BF106" s="180"/>
      <c r="BG106" s="180"/>
      <c r="BH106" s="180"/>
      <c r="BI106" s="180"/>
      <c r="BJ106" s="180"/>
      <c r="BK106" s="180"/>
      <c r="BL106" s="180"/>
      <c r="BM106" s="180"/>
      <c r="BN106" s="180"/>
      <c r="BO106" s="180"/>
      <c r="BP106" s="180"/>
      <c r="BQ106" s="180"/>
      <c r="BR106" s="180"/>
      <c r="BS106" s="180"/>
      <c r="BT106" s="180"/>
      <c r="BU106" s="180"/>
      <c r="BV106" s="180"/>
      <c r="BW106" s="180"/>
      <c r="BX106" s="180"/>
      <c r="BY106" s="180"/>
      <c r="BZ106" s="180"/>
      <c r="CA106" s="180"/>
      <c r="CB106" s="180"/>
      <c r="CC106" s="180"/>
      <c r="CD106" s="180"/>
      <c r="CE106" s="180"/>
      <c r="CF106" s="180"/>
      <c r="CG106" s="180"/>
      <c r="CH106" s="180"/>
      <c r="CI106" s="180"/>
      <c r="CJ106" s="180"/>
      <c r="CK106" s="180"/>
      <c r="CL106" s="180"/>
      <c r="CM106" s="180"/>
      <c r="CN106" s="180"/>
      <c r="CO106" s="180"/>
      <c r="CP106" s="180"/>
      <c r="CQ106" s="180"/>
      <c r="CR106" s="180"/>
      <c r="CS106" s="180"/>
      <c r="CT106" s="180"/>
      <c r="CU106" s="180"/>
      <c r="CV106" s="180"/>
      <c r="CW106" s="180"/>
      <c r="CX106" s="180"/>
      <c r="CY106" s="180"/>
      <c r="CZ106" s="180"/>
      <c r="DA106" s="180"/>
      <c r="DB106" s="180"/>
      <c r="DC106" s="180"/>
      <c r="DD106" s="180"/>
      <c r="DE106" s="180"/>
      <c r="DF106" s="180"/>
      <c r="DG106" s="180"/>
      <c r="DH106" s="180"/>
      <c r="DI106" s="180"/>
      <c r="DJ106" s="180"/>
    </row>
    <row r="107" spans="1:114" s="40" customFormat="1" x14ac:dyDescent="0.2">
      <c r="A107" s="26"/>
      <c r="B107" s="117"/>
      <c r="C107" s="129"/>
      <c r="D107" s="198"/>
      <c r="E107" s="26"/>
      <c r="F107" s="27"/>
      <c r="G107" s="144"/>
      <c r="H107" s="150"/>
      <c r="I107" s="147"/>
      <c r="J107" s="144"/>
      <c r="K107" s="154"/>
      <c r="L107" s="144"/>
      <c r="M107" s="144"/>
      <c r="N107" s="144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  <c r="AA107" s="179"/>
      <c r="AB107" s="179"/>
      <c r="AC107" s="179"/>
      <c r="AD107" s="179"/>
      <c r="AE107" s="179"/>
      <c r="AF107" s="179"/>
      <c r="AG107" s="179"/>
      <c r="AH107" s="179"/>
      <c r="AI107" s="179"/>
      <c r="AJ107" s="179"/>
      <c r="AK107" s="179"/>
      <c r="AL107" s="179"/>
      <c r="AM107" s="179"/>
      <c r="AN107" s="179"/>
      <c r="AO107" s="179"/>
      <c r="AP107" s="179"/>
      <c r="AQ107" s="179"/>
      <c r="AR107" s="179"/>
      <c r="AS107" s="179"/>
      <c r="AT107" s="179"/>
      <c r="AU107" s="179"/>
      <c r="AV107" s="179"/>
      <c r="AW107" s="179"/>
      <c r="AX107" s="179"/>
      <c r="AY107" s="179"/>
      <c r="AZ107" s="179"/>
      <c r="BA107" s="179"/>
      <c r="BB107" s="179"/>
      <c r="BC107" s="179"/>
      <c r="BD107" s="179"/>
      <c r="BE107" s="179"/>
      <c r="BF107" s="179"/>
      <c r="BG107" s="179"/>
      <c r="BH107" s="179"/>
      <c r="BI107" s="179"/>
      <c r="BJ107" s="179"/>
      <c r="BK107" s="179"/>
      <c r="BL107" s="179"/>
      <c r="BM107" s="179"/>
      <c r="BN107" s="179"/>
      <c r="BO107" s="179"/>
      <c r="BP107" s="179"/>
      <c r="BQ107" s="179"/>
      <c r="BR107" s="179"/>
      <c r="BS107" s="179"/>
      <c r="BT107" s="179"/>
      <c r="BU107" s="179"/>
      <c r="BV107" s="179"/>
      <c r="BW107" s="179"/>
      <c r="BX107" s="179"/>
      <c r="BY107" s="179"/>
      <c r="BZ107" s="179"/>
      <c r="CA107" s="179"/>
      <c r="CB107" s="179"/>
      <c r="CC107" s="179"/>
      <c r="CD107" s="179"/>
      <c r="CE107" s="179"/>
      <c r="CF107" s="179"/>
      <c r="CG107" s="179"/>
      <c r="CH107" s="179"/>
      <c r="CI107" s="179"/>
      <c r="CJ107" s="179"/>
      <c r="CK107" s="179"/>
      <c r="CL107" s="179"/>
      <c r="CM107" s="179"/>
      <c r="CN107" s="179"/>
      <c r="CO107" s="179"/>
      <c r="CP107" s="179"/>
      <c r="CQ107" s="179"/>
      <c r="CR107" s="179"/>
      <c r="CS107" s="179"/>
      <c r="CT107" s="179"/>
      <c r="CU107" s="179"/>
      <c r="CV107" s="179"/>
      <c r="CW107" s="179"/>
      <c r="CX107" s="179"/>
      <c r="CY107" s="179"/>
      <c r="CZ107" s="179"/>
      <c r="DA107" s="179"/>
      <c r="DB107" s="179"/>
      <c r="DC107" s="179"/>
      <c r="DD107" s="179"/>
      <c r="DE107" s="179"/>
      <c r="DF107" s="179"/>
      <c r="DG107" s="179"/>
      <c r="DH107" s="179"/>
      <c r="DI107" s="179"/>
      <c r="DJ107" s="179"/>
    </row>
  </sheetData>
  <phoneticPr fontId="5" type="noConversion"/>
  <pageMargins left="0" right="0" top="0.73402777799999996" bottom="0.5" header="0.5" footer="0.5"/>
  <pageSetup paperSize="5" firstPageNumber="2" orientation="landscape" useFirstPageNumber="1" r:id="rId1"/>
  <headerFooter alignWithMargins="0">
    <oddHeader>&amp;CTaylor County
Security Holdings</oddHeader>
    <oddFooter>&amp;C&amp;P</oddFooter>
  </headerFooter>
  <rowBreaks count="1" manualBreakCount="1">
    <brk id="66" max="16383" man="1"/>
  </rowBreaks>
  <cellWatches>
    <cellWatch r="C31"/>
  </cellWatch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2"/>
  <sheetViews>
    <sheetView zoomScaleNormal="100" workbookViewId="0">
      <selection activeCell="A15" sqref="A15:XFD15"/>
    </sheetView>
  </sheetViews>
  <sheetFormatPr defaultColWidth="9.140625" defaultRowHeight="12.75" outlineLevelRow="1" x14ac:dyDescent="0.2"/>
  <cols>
    <col min="1" max="1" width="21.7109375" style="41" customWidth="1"/>
    <col min="2" max="2" width="15" style="41" customWidth="1"/>
    <col min="3" max="3" width="11.5703125" style="44" customWidth="1"/>
    <col min="4" max="4" width="11.5703125" style="70" customWidth="1"/>
    <col min="5" max="5" width="2.28515625" style="41" customWidth="1"/>
    <col min="6" max="6" width="16.140625" style="22" bestFit="1" customWidth="1"/>
    <col min="7" max="7" width="9.42578125" style="42" bestFit="1" customWidth="1"/>
    <col min="8" max="8" width="17.5703125" style="22" customWidth="1"/>
    <col min="9" max="9" width="1.5703125" style="45" customWidth="1"/>
    <col min="10" max="10" width="16.140625" style="22" bestFit="1" customWidth="1"/>
    <col min="11" max="11" width="9.42578125" style="42" bestFit="1" customWidth="1"/>
    <col min="12" max="12" width="17.5703125" style="22" customWidth="1"/>
    <col min="13" max="13" width="1.42578125" style="22" customWidth="1"/>
    <col min="14" max="14" width="16.28515625" style="95" customWidth="1"/>
    <col min="15" max="16384" width="9.140625" style="65"/>
  </cols>
  <sheetData>
    <row r="1" spans="1:256" x14ac:dyDescent="0.2">
      <c r="A1"/>
      <c r="B1" s="43"/>
      <c r="I1" s="93"/>
      <c r="M1" s="91"/>
    </row>
    <row r="2" spans="1:256" s="76" customFormat="1" x14ac:dyDescent="0.2">
      <c r="B2" s="80"/>
      <c r="C2" s="75"/>
      <c r="D2" s="74"/>
      <c r="E2" s="74"/>
      <c r="F2" s="52"/>
      <c r="G2" s="189">
        <v>44621</v>
      </c>
      <c r="H2" s="52"/>
      <c r="I2" s="88"/>
      <c r="J2" s="52"/>
      <c r="K2" s="189">
        <v>44713</v>
      </c>
      <c r="L2" s="52"/>
      <c r="M2" s="88"/>
      <c r="N2" s="95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  <c r="IP2" s="83"/>
      <c r="IQ2" s="83"/>
      <c r="IR2" s="83"/>
      <c r="IS2" s="83"/>
      <c r="IT2" s="83"/>
      <c r="IU2" s="83"/>
      <c r="IV2" s="83"/>
    </row>
    <row r="3" spans="1:256" s="76" customFormat="1" x14ac:dyDescent="0.2">
      <c r="A3" s="74" t="s">
        <v>51</v>
      </c>
      <c r="B3" s="81" t="s">
        <v>19</v>
      </c>
      <c r="C3" s="75" t="s">
        <v>20</v>
      </c>
      <c r="D3" s="74" t="s">
        <v>52</v>
      </c>
      <c r="E3" s="74"/>
      <c r="F3" s="52" t="s">
        <v>53</v>
      </c>
      <c r="G3" s="77" t="s">
        <v>54</v>
      </c>
      <c r="H3" s="52"/>
      <c r="I3" s="88"/>
      <c r="J3" s="52" t="s">
        <v>53</v>
      </c>
      <c r="K3" s="77" t="s">
        <v>54</v>
      </c>
      <c r="L3" s="52"/>
      <c r="M3" s="88"/>
      <c r="N3" s="95" t="s">
        <v>55</v>
      </c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83"/>
      <c r="IU3" s="83"/>
      <c r="IV3" s="83"/>
    </row>
    <row r="4" spans="1:256" s="76" customFormat="1" ht="13.5" customHeight="1" x14ac:dyDescent="0.2">
      <c r="A4" s="74"/>
      <c r="B4" s="81" t="s">
        <v>26</v>
      </c>
      <c r="C4" s="75" t="s">
        <v>27</v>
      </c>
      <c r="D4" s="74" t="s">
        <v>56</v>
      </c>
      <c r="E4" s="74"/>
      <c r="F4" s="52" t="s">
        <v>57</v>
      </c>
      <c r="G4" s="77" t="s">
        <v>58</v>
      </c>
      <c r="H4" s="52" t="s">
        <v>59</v>
      </c>
      <c r="I4" s="88"/>
      <c r="J4" s="52" t="s">
        <v>57</v>
      </c>
      <c r="K4" s="77" t="s">
        <v>58</v>
      </c>
      <c r="L4" s="52" t="s">
        <v>59</v>
      </c>
      <c r="M4" s="88"/>
      <c r="N4" s="95" t="s">
        <v>17</v>
      </c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</row>
    <row r="5" spans="1:256" s="76" customFormat="1" ht="5.25" customHeight="1" x14ac:dyDescent="0.2">
      <c r="A5" s="85"/>
      <c r="B5" s="86"/>
      <c r="C5" s="87"/>
      <c r="D5" s="85"/>
      <c r="E5" s="85"/>
      <c r="F5" s="88"/>
      <c r="G5" s="94"/>
      <c r="H5" s="88"/>
      <c r="I5" s="88"/>
      <c r="J5" s="88"/>
      <c r="K5" s="94"/>
      <c r="L5" s="88"/>
      <c r="M5" s="88"/>
      <c r="N5" s="96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  <c r="IU5" s="83"/>
      <c r="IV5" s="83"/>
    </row>
    <row r="6" spans="1:256" s="14" customFormat="1" outlineLevel="1" x14ac:dyDescent="0.2">
      <c r="A6" s="34" t="s">
        <v>31</v>
      </c>
      <c r="B6" s="41" t="s">
        <v>121</v>
      </c>
      <c r="C6" s="61"/>
      <c r="D6" s="71">
        <v>44742</v>
      </c>
      <c r="E6" s="46"/>
      <c r="F6" s="22">
        <v>34142157.200000003</v>
      </c>
      <c r="G6" s="115">
        <f>+H6/F6</f>
        <v>1</v>
      </c>
      <c r="H6" s="22">
        <v>34142157.200000003</v>
      </c>
      <c r="I6" s="93" t="s">
        <v>61</v>
      </c>
      <c r="J6" s="22">
        <v>20671446.739999998</v>
      </c>
      <c r="K6" s="115">
        <f>+L6/J6</f>
        <v>1</v>
      </c>
      <c r="L6" s="22">
        <v>20671446.739999998</v>
      </c>
      <c r="M6" s="91"/>
      <c r="N6" s="140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</row>
    <row r="7" spans="1:256" s="14" customFormat="1" outlineLevel="1" x14ac:dyDescent="0.2">
      <c r="A7" s="34"/>
      <c r="B7" s="34" t="s">
        <v>60</v>
      </c>
      <c r="C7" s="61"/>
      <c r="D7" s="71">
        <v>44742</v>
      </c>
      <c r="E7" s="46"/>
      <c r="F7" s="219">
        <v>800</v>
      </c>
      <c r="G7" s="115">
        <f t="shared" ref="G7:G9" si="0">+H7/F7</f>
        <v>1</v>
      </c>
      <c r="H7" s="219">
        <v>800</v>
      </c>
      <c r="I7" s="93"/>
      <c r="J7" s="22">
        <v>800</v>
      </c>
      <c r="K7" s="115">
        <f t="shared" ref="K7:K19" si="1">+L7/J7</f>
        <v>1</v>
      </c>
      <c r="L7" s="22">
        <v>800</v>
      </c>
      <c r="M7" s="91"/>
      <c r="N7" s="140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</row>
    <row r="8" spans="1:256" s="14" customFormat="1" outlineLevel="1" x14ac:dyDescent="0.2">
      <c r="A8" s="34"/>
      <c r="B8" s="34" t="s">
        <v>113</v>
      </c>
      <c r="C8" s="61"/>
      <c r="D8" s="71">
        <v>44742</v>
      </c>
      <c r="E8" s="46"/>
      <c r="F8" s="22">
        <v>10000000</v>
      </c>
      <c r="G8" s="115">
        <f t="shared" si="0"/>
        <v>1</v>
      </c>
      <c r="H8" s="22">
        <v>10000000</v>
      </c>
      <c r="I8" s="93"/>
      <c r="J8" s="22">
        <v>10000000</v>
      </c>
      <c r="K8" s="115">
        <f t="shared" si="1"/>
        <v>1</v>
      </c>
      <c r="L8" s="22">
        <v>10000000</v>
      </c>
      <c r="M8" s="91"/>
      <c r="N8" s="140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</row>
    <row r="9" spans="1:256" s="14" customFormat="1" outlineLevel="1" x14ac:dyDescent="0.2">
      <c r="A9" s="34"/>
      <c r="B9" s="34" t="s">
        <v>133</v>
      </c>
      <c r="C9" s="61"/>
      <c r="D9" s="71">
        <v>44742</v>
      </c>
      <c r="E9" s="46"/>
      <c r="F9" s="22">
        <v>10037637.029999999</v>
      </c>
      <c r="G9" s="115">
        <f t="shared" si="0"/>
        <v>1</v>
      </c>
      <c r="H9" s="22">
        <v>10037637.029999999</v>
      </c>
      <c r="I9" s="93" t="s">
        <v>61</v>
      </c>
      <c r="J9" s="22">
        <v>9047539.7300000004</v>
      </c>
      <c r="K9" s="115">
        <f t="shared" si="1"/>
        <v>0.99999977894543046</v>
      </c>
      <c r="L9" s="223">
        <v>9047537.7300000004</v>
      </c>
      <c r="M9" s="91"/>
      <c r="N9" s="140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</row>
    <row r="10" spans="1:256" s="14" customFormat="1" outlineLevel="1" x14ac:dyDescent="0.2">
      <c r="A10" s="34"/>
      <c r="B10" s="34" t="s">
        <v>150</v>
      </c>
      <c r="C10" s="44"/>
      <c r="D10" s="224">
        <v>44791</v>
      </c>
      <c r="E10" s="46"/>
      <c r="F10" s="22">
        <v>0</v>
      </c>
      <c r="G10" s="115">
        <v>1</v>
      </c>
      <c r="H10" s="22">
        <v>0</v>
      </c>
      <c r="I10" s="93"/>
      <c r="J10" s="50">
        <v>1000000</v>
      </c>
      <c r="K10" s="115">
        <f t="shared" si="1"/>
        <v>1</v>
      </c>
      <c r="L10" s="22">
        <v>1000000</v>
      </c>
      <c r="M10" s="91"/>
      <c r="N10" s="140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</row>
    <row r="11" spans="1:256" s="14" customFormat="1" outlineLevel="1" x14ac:dyDescent="0.2">
      <c r="A11" s="34"/>
      <c r="B11" s="34" t="s">
        <v>151</v>
      </c>
      <c r="C11" s="225" t="s">
        <v>154</v>
      </c>
      <c r="D11" s="224">
        <v>44895</v>
      </c>
      <c r="E11" s="46"/>
      <c r="F11" s="22">
        <v>0</v>
      </c>
      <c r="G11" s="115">
        <v>1</v>
      </c>
      <c r="H11" s="22">
        <v>0</v>
      </c>
      <c r="I11" s="93"/>
      <c r="J11" s="50">
        <v>918000</v>
      </c>
      <c r="K11" s="115">
        <f t="shared" si="1"/>
        <v>0.9909</v>
      </c>
      <c r="L11" s="22">
        <v>909646.2</v>
      </c>
      <c r="M11" s="91"/>
      <c r="N11" s="140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</row>
    <row r="12" spans="1:256" s="14" customFormat="1" outlineLevel="1" x14ac:dyDescent="0.2">
      <c r="A12" s="34"/>
      <c r="B12" s="34" t="s">
        <v>152</v>
      </c>
      <c r="C12" s="225" t="s">
        <v>155</v>
      </c>
      <c r="D12" s="224">
        <v>45065</v>
      </c>
      <c r="E12" s="46"/>
      <c r="F12" s="22">
        <v>0</v>
      </c>
      <c r="G12" s="115">
        <v>1</v>
      </c>
      <c r="H12" s="22">
        <v>0</v>
      </c>
      <c r="I12" s="93"/>
      <c r="J12" s="50">
        <v>918000</v>
      </c>
      <c r="K12" s="115">
        <f t="shared" si="1"/>
        <v>0.97669000000000006</v>
      </c>
      <c r="L12" s="22">
        <v>896601.42</v>
      </c>
      <c r="M12" s="91"/>
      <c r="N12" s="140"/>
      <c r="O12" s="65"/>
      <c r="P12" s="130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</row>
    <row r="13" spans="1:256" s="14" customFormat="1" outlineLevel="1" x14ac:dyDescent="0.2">
      <c r="A13" s="34"/>
      <c r="B13" s="34" t="s">
        <v>151</v>
      </c>
      <c r="C13" s="225" t="s">
        <v>156</v>
      </c>
      <c r="D13" s="224">
        <v>45260</v>
      </c>
      <c r="E13" s="46"/>
      <c r="F13" s="22">
        <v>0</v>
      </c>
      <c r="G13" s="115">
        <v>1</v>
      </c>
      <c r="H13" s="22">
        <v>0</v>
      </c>
      <c r="I13" s="93"/>
      <c r="J13" s="50">
        <v>918000</v>
      </c>
      <c r="K13" s="115">
        <f t="shared" si="1"/>
        <v>0.96667999999999998</v>
      </c>
      <c r="L13" s="22">
        <v>887412.24</v>
      </c>
      <c r="M13" s="91"/>
      <c r="N13" s="140"/>
      <c r="O13" s="65"/>
      <c r="P13" s="130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</row>
    <row r="14" spans="1:256" s="14" customFormat="1" outlineLevel="1" x14ac:dyDescent="0.2">
      <c r="A14" s="34"/>
      <c r="B14" s="34" t="s">
        <v>158</v>
      </c>
      <c r="C14" s="226" t="s">
        <v>157</v>
      </c>
      <c r="D14" s="201">
        <v>45432</v>
      </c>
      <c r="E14" s="46"/>
      <c r="F14" s="22">
        <v>0</v>
      </c>
      <c r="G14" s="115">
        <v>1</v>
      </c>
      <c r="H14" s="22">
        <v>0</v>
      </c>
      <c r="I14" s="93"/>
      <c r="J14" s="50">
        <v>246000</v>
      </c>
      <c r="K14" s="115">
        <f t="shared" si="1"/>
        <v>0.99540999999999991</v>
      </c>
      <c r="L14" s="22">
        <v>244870.86</v>
      </c>
      <c r="M14" s="91"/>
      <c r="N14" s="140"/>
      <c r="O14" s="65"/>
      <c r="P14" s="130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</row>
    <row r="15" spans="1:256" s="14" customFormat="1" ht="12" customHeight="1" x14ac:dyDescent="0.2">
      <c r="A15" s="34" t="s">
        <v>81</v>
      </c>
      <c r="B15" s="84"/>
      <c r="C15" s="104"/>
      <c r="D15" s="112"/>
      <c r="E15" s="46"/>
      <c r="F15" s="49">
        <f>SUM(F6:F14)</f>
        <v>54180594.230000004</v>
      </c>
      <c r="G15" s="115"/>
      <c r="H15" s="49">
        <f>SUM(H6:H14)</f>
        <v>54180594.230000004</v>
      </c>
      <c r="I15" s="88"/>
      <c r="J15" s="49">
        <f>SUM(J6:J14)</f>
        <v>43719786.469999999</v>
      </c>
      <c r="K15" s="115"/>
      <c r="L15" s="49">
        <f>SUM(L6:L14)</f>
        <v>43658315.190000005</v>
      </c>
      <c r="M15" s="89"/>
      <c r="N15" s="140">
        <f>SUM(L15-H15)</f>
        <v>-10522279.039999999</v>
      </c>
      <c r="O15" s="65"/>
      <c r="P15" s="130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</row>
    <row r="16" spans="1:256" s="14" customFormat="1" ht="12" customHeight="1" x14ac:dyDescent="0.2">
      <c r="A16" s="34"/>
      <c r="B16" s="84"/>
      <c r="C16" s="104"/>
      <c r="D16" s="112"/>
      <c r="E16" s="46"/>
      <c r="F16" s="49"/>
      <c r="G16" s="115"/>
      <c r="H16" s="49"/>
      <c r="I16" s="88"/>
      <c r="J16" s="49"/>
      <c r="K16" s="115"/>
      <c r="L16" s="49"/>
      <c r="M16" s="89"/>
      <c r="N16" s="140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</row>
    <row r="17" spans="1:256" s="14" customFormat="1" ht="12" customHeight="1" x14ac:dyDescent="0.2">
      <c r="A17" s="34"/>
      <c r="B17" s="84"/>
      <c r="C17" s="104"/>
      <c r="D17" s="112"/>
      <c r="E17" s="46"/>
      <c r="F17" s="49"/>
      <c r="G17" s="115"/>
      <c r="H17" s="49"/>
      <c r="I17" s="88"/>
      <c r="J17" s="49"/>
      <c r="K17" s="115"/>
      <c r="L17" s="49"/>
      <c r="M17" s="89"/>
      <c r="N17" s="140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</row>
    <row r="18" spans="1:256" s="14" customFormat="1" ht="12" customHeight="1" x14ac:dyDescent="0.2">
      <c r="A18" s="34" t="s">
        <v>143</v>
      </c>
      <c r="B18" s="84" t="s">
        <v>121</v>
      </c>
      <c r="C18" s="104"/>
      <c r="D18" s="71">
        <v>44742</v>
      </c>
      <c r="E18" s="46"/>
      <c r="F18" s="22">
        <v>9745274.6899999995</v>
      </c>
      <c r="G18" s="115">
        <f t="shared" ref="G18:G25" si="2">+H18/F18</f>
        <v>1</v>
      </c>
      <c r="H18" s="22">
        <v>9745274.6899999995</v>
      </c>
      <c r="I18" s="88" t="s">
        <v>61</v>
      </c>
      <c r="J18" s="22">
        <v>20787684.699999999</v>
      </c>
      <c r="K18" s="115">
        <f t="shared" si="1"/>
        <v>1</v>
      </c>
      <c r="L18" s="22">
        <v>20787684.699999999</v>
      </c>
      <c r="M18" s="89"/>
      <c r="N18" s="140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  <c r="IU18" s="65"/>
      <c r="IV18" s="65"/>
    </row>
    <row r="19" spans="1:256" s="14" customFormat="1" ht="12" customHeight="1" x14ac:dyDescent="0.2">
      <c r="A19" s="34"/>
      <c r="B19" s="84"/>
      <c r="C19" s="104"/>
      <c r="D19" s="112"/>
      <c r="E19" s="46"/>
      <c r="F19" s="49">
        <f>SUM(F18)</f>
        <v>9745274.6899999995</v>
      </c>
      <c r="G19" s="115">
        <f t="shared" si="2"/>
        <v>1</v>
      </c>
      <c r="H19" s="49">
        <f>SUM(H18)</f>
        <v>9745274.6899999995</v>
      </c>
      <c r="I19" s="88"/>
      <c r="J19" s="49">
        <f>SUM(J18)</f>
        <v>20787684.699999999</v>
      </c>
      <c r="K19" s="115">
        <f t="shared" si="1"/>
        <v>1</v>
      </c>
      <c r="L19" s="49">
        <f>SUM(L18)</f>
        <v>20787684.699999999</v>
      </c>
      <c r="M19" s="89"/>
      <c r="N19" s="140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  <c r="IU19" s="65"/>
      <c r="IV19" s="65"/>
    </row>
    <row r="20" spans="1:256" s="14" customFormat="1" ht="9.75" customHeight="1" x14ac:dyDescent="0.2">
      <c r="A20" s="34"/>
      <c r="B20" s="84"/>
      <c r="C20" s="104"/>
      <c r="D20" s="112"/>
      <c r="E20" s="46"/>
      <c r="F20" s="49"/>
      <c r="G20" s="115"/>
      <c r="H20" s="49"/>
      <c r="I20" s="88"/>
      <c r="J20" s="49"/>
      <c r="K20" s="115"/>
      <c r="L20" s="49"/>
      <c r="M20" s="89"/>
      <c r="N20" s="140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</row>
    <row r="21" spans="1:256" s="14" customFormat="1" x14ac:dyDescent="0.2">
      <c r="A21" s="34" t="s">
        <v>7</v>
      </c>
      <c r="B21" s="34" t="s">
        <v>121</v>
      </c>
      <c r="C21" s="61"/>
      <c r="D21" s="71">
        <v>44742</v>
      </c>
      <c r="E21" s="46"/>
      <c r="F21" s="45">
        <v>477385.86</v>
      </c>
      <c r="G21" s="115">
        <f t="shared" ref="G21:G27" si="3">+H21/F21</f>
        <v>1</v>
      </c>
      <c r="H21" s="45">
        <v>477385.86</v>
      </c>
      <c r="I21" s="93" t="s">
        <v>61</v>
      </c>
      <c r="J21" s="45">
        <v>478403.05</v>
      </c>
      <c r="K21" s="115">
        <f t="shared" ref="K21:K30" si="4">+L21/J21</f>
        <v>1</v>
      </c>
      <c r="L21" s="45">
        <v>478403.05</v>
      </c>
      <c r="M21" s="91"/>
      <c r="N21" s="9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</row>
    <row r="22" spans="1:256" s="14" customFormat="1" x14ac:dyDescent="0.2">
      <c r="A22" s="34"/>
      <c r="B22" s="34"/>
      <c r="C22" s="61"/>
      <c r="D22" s="71"/>
      <c r="E22" s="46"/>
      <c r="F22" s="49">
        <f>SUM(F21)</f>
        <v>477385.86</v>
      </c>
      <c r="G22" s="115"/>
      <c r="H22" s="49">
        <f>SUM(H21)</f>
        <v>477385.86</v>
      </c>
      <c r="I22" s="88"/>
      <c r="J22" s="49">
        <f>SUM(J21)</f>
        <v>478403.05</v>
      </c>
      <c r="K22" s="115"/>
      <c r="L22" s="49">
        <f>SUM(L21)</f>
        <v>478403.05</v>
      </c>
      <c r="M22" s="89"/>
      <c r="N22" s="95">
        <f>SUM(L22-H22)</f>
        <v>1017.1900000000023</v>
      </c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65"/>
      <c r="IV22" s="65"/>
    </row>
    <row r="23" spans="1:256" s="14" customFormat="1" x14ac:dyDescent="0.2">
      <c r="A23" s="34"/>
      <c r="B23" s="34"/>
      <c r="C23" s="61"/>
      <c r="D23" s="71"/>
      <c r="E23" s="46"/>
      <c r="F23" s="49"/>
      <c r="G23" s="115"/>
      <c r="H23" s="49"/>
      <c r="I23" s="88"/>
      <c r="J23" s="49"/>
      <c r="K23" s="115"/>
      <c r="L23" s="49"/>
      <c r="M23" s="89"/>
      <c r="N23" s="9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  <c r="IN23" s="65"/>
      <c r="IO23" s="65"/>
      <c r="IP23" s="65"/>
      <c r="IQ23" s="65"/>
      <c r="IR23" s="65"/>
      <c r="IS23" s="65"/>
      <c r="IT23" s="65"/>
      <c r="IU23" s="65"/>
      <c r="IV23" s="65"/>
    </row>
    <row r="24" spans="1:256" s="14" customFormat="1" x14ac:dyDescent="0.2">
      <c r="A24" s="34" t="s">
        <v>83</v>
      </c>
      <c r="B24" s="34" t="s">
        <v>121</v>
      </c>
      <c r="C24" s="61"/>
      <c r="D24" s="71">
        <v>44742</v>
      </c>
      <c r="E24" s="46"/>
      <c r="F24" s="22">
        <v>4914.59</v>
      </c>
      <c r="G24" s="115">
        <f t="shared" ref="G24:G30" si="5">+H24/F24</f>
        <v>1</v>
      </c>
      <c r="H24" s="22">
        <v>4914.59</v>
      </c>
      <c r="I24" s="88" t="s">
        <v>61</v>
      </c>
      <c r="J24" s="22">
        <v>4925.0600000000004</v>
      </c>
      <c r="K24" s="115">
        <f t="shared" si="4"/>
        <v>1</v>
      </c>
      <c r="L24" s="22">
        <v>4925.0600000000004</v>
      </c>
      <c r="M24" s="91"/>
      <c r="N24" s="9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  <c r="IN24" s="65"/>
      <c r="IO24" s="65"/>
      <c r="IP24" s="65"/>
      <c r="IQ24" s="65"/>
      <c r="IR24" s="65"/>
      <c r="IS24" s="65"/>
      <c r="IT24" s="65"/>
      <c r="IU24" s="65"/>
      <c r="IV24" s="65"/>
    </row>
    <row r="25" spans="1:256" s="14" customFormat="1" x14ac:dyDescent="0.2">
      <c r="A25" s="34"/>
      <c r="B25" s="34"/>
      <c r="C25" s="61"/>
      <c r="D25" s="71"/>
      <c r="E25" s="46"/>
      <c r="F25" s="49">
        <f>SUM(F24)</f>
        <v>4914.59</v>
      </c>
      <c r="G25" s="115"/>
      <c r="H25" s="49">
        <f>SUM(H24)</f>
        <v>4914.59</v>
      </c>
      <c r="I25" s="88"/>
      <c r="J25" s="49">
        <f>SUM(J24)</f>
        <v>4925.0600000000004</v>
      </c>
      <c r="K25" s="115"/>
      <c r="L25" s="49">
        <f>SUM(L24)</f>
        <v>4925.0600000000004</v>
      </c>
      <c r="M25" s="89"/>
      <c r="N25" s="95">
        <f>SUM(L25-H25)</f>
        <v>10.470000000000255</v>
      </c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  <c r="IN25" s="65"/>
      <c r="IO25" s="65"/>
      <c r="IP25" s="65"/>
      <c r="IQ25" s="65"/>
      <c r="IR25" s="65"/>
      <c r="IS25" s="65"/>
      <c r="IT25" s="65"/>
      <c r="IU25" s="65"/>
      <c r="IV25" s="65"/>
    </row>
    <row r="26" spans="1:256" s="14" customFormat="1" x14ac:dyDescent="0.2">
      <c r="A26" s="34"/>
      <c r="B26" s="34"/>
      <c r="C26" s="61"/>
      <c r="D26" s="71"/>
      <c r="E26" s="46"/>
      <c r="F26" s="49"/>
      <c r="G26" s="115"/>
      <c r="H26" s="49"/>
      <c r="I26" s="88"/>
      <c r="J26" s="49"/>
      <c r="K26" s="115"/>
      <c r="L26" s="49"/>
      <c r="M26" s="89"/>
      <c r="N26" s="9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  <c r="IN26" s="65"/>
      <c r="IO26" s="65"/>
      <c r="IP26" s="65"/>
      <c r="IQ26" s="65"/>
      <c r="IR26" s="65"/>
      <c r="IS26" s="65"/>
      <c r="IT26" s="65"/>
      <c r="IU26" s="65"/>
      <c r="IV26" s="65"/>
    </row>
    <row r="27" spans="1:256" s="14" customFormat="1" x14ac:dyDescent="0.2">
      <c r="A27" s="34" t="s">
        <v>128</v>
      </c>
      <c r="B27" s="34" t="s">
        <v>121</v>
      </c>
      <c r="C27" s="61"/>
      <c r="D27" s="71">
        <v>44742</v>
      </c>
      <c r="E27" s="46"/>
      <c r="F27" s="22">
        <v>8977470.2200000007</v>
      </c>
      <c r="G27" s="115">
        <f t="shared" ref="G27:G33" si="6">+H27/F27</f>
        <v>1</v>
      </c>
      <c r="H27" s="22">
        <v>8977470.2200000007</v>
      </c>
      <c r="I27" s="88" t="s">
        <v>61</v>
      </c>
      <c r="J27" s="22">
        <v>8913488.2400000002</v>
      </c>
      <c r="K27" s="115">
        <f t="shared" si="4"/>
        <v>1</v>
      </c>
      <c r="L27" s="22">
        <v>8913488.2400000002</v>
      </c>
      <c r="M27" s="89"/>
      <c r="N27" s="9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  <c r="IN27" s="65"/>
      <c r="IO27" s="65"/>
      <c r="IP27" s="65"/>
      <c r="IQ27" s="65"/>
      <c r="IR27" s="65"/>
      <c r="IS27" s="65"/>
      <c r="IT27" s="65"/>
      <c r="IU27" s="65"/>
      <c r="IV27" s="65"/>
    </row>
    <row r="28" spans="1:256" s="14" customFormat="1" x14ac:dyDescent="0.2">
      <c r="A28" s="34"/>
      <c r="B28" s="34"/>
      <c r="C28" s="61"/>
      <c r="D28" s="71"/>
      <c r="E28" s="46"/>
      <c r="F28" s="49">
        <f>SUM(F27)</f>
        <v>8977470.2200000007</v>
      </c>
      <c r="G28" s="115"/>
      <c r="H28" s="49">
        <f>SUM(H27)</f>
        <v>8977470.2200000007</v>
      </c>
      <c r="I28" s="88"/>
      <c r="J28" s="49">
        <f>SUM(J27)</f>
        <v>8913488.2400000002</v>
      </c>
      <c r="K28" s="115"/>
      <c r="L28" s="49">
        <f>SUM(L27)</f>
        <v>8913488.2400000002</v>
      </c>
      <c r="M28" s="89"/>
      <c r="N28" s="95">
        <f t="shared" ref="N28" si="7">SUM(L28-H28)</f>
        <v>-63981.980000000447</v>
      </c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  <c r="IN28" s="65"/>
      <c r="IO28" s="65"/>
      <c r="IP28" s="65"/>
      <c r="IQ28" s="65"/>
      <c r="IR28" s="65"/>
      <c r="IS28" s="65"/>
      <c r="IT28" s="65"/>
      <c r="IU28" s="65"/>
      <c r="IV28" s="65"/>
    </row>
    <row r="29" spans="1:256" s="14" customFormat="1" x14ac:dyDescent="0.2">
      <c r="A29" s="34"/>
      <c r="B29" s="34"/>
      <c r="C29" s="61"/>
      <c r="D29" s="71"/>
      <c r="E29" s="46"/>
      <c r="F29" s="49"/>
      <c r="G29" s="115"/>
      <c r="H29" s="49"/>
      <c r="I29" s="88"/>
      <c r="J29" s="49"/>
      <c r="K29" s="115"/>
      <c r="L29" s="49"/>
      <c r="M29" s="89"/>
      <c r="N29" s="9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  <c r="IN29" s="65"/>
      <c r="IO29" s="65"/>
      <c r="IP29" s="65"/>
      <c r="IQ29" s="65"/>
      <c r="IR29" s="65"/>
      <c r="IS29" s="65"/>
      <c r="IT29" s="65"/>
      <c r="IU29" s="65"/>
      <c r="IV29" s="65"/>
    </row>
    <row r="30" spans="1:256" s="14" customFormat="1" x14ac:dyDescent="0.2">
      <c r="A30" s="34" t="s">
        <v>138</v>
      </c>
      <c r="B30" s="34" t="s">
        <v>121</v>
      </c>
      <c r="C30" s="61"/>
      <c r="D30" s="71">
        <v>44742</v>
      </c>
      <c r="E30" s="46"/>
      <c r="F30" s="22">
        <v>228940.79</v>
      </c>
      <c r="G30" s="115"/>
      <c r="H30" s="22">
        <v>228940.79</v>
      </c>
      <c r="I30" s="88" t="s">
        <v>61</v>
      </c>
      <c r="J30" s="22">
        <v>229428.6</v>
      </c>
      <c r="K30" s="115">
        <f t="shared" si="4"/>
        <v>1</v>
      </c>
      <c r="L30" s="22">
        <v>229428.6</v>
      </c>
      <c r="M30" s="89"/>
      <c r="N30" s="9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  <c r="IN30" s="65"/>
      <c r="IO30" s="65"/>
      <c r="IP30" s="65"/>
      <c r="IQ30" s="65"/>
      <c r="IR30" s="65"/>
      <c r="IS30" s="65"/>
      <c r="IT30" s="65"/>
      <c r="IU30" s="65"/>
      <c r="IV30" s="65"/>
    </row>
    <row r="31" spans="1:256" s="14" customFormat="1" x14ac:dyDescent="0.2">
      <c r="A31" s="34"/>
      <c r="B31" s="34"/>
      <c r="C31" s="61"/>
      <c r="D31" s="71"/>
      <c r="E31" s="46"/>
      <c r="F31" s="49">
        <f>SUM(F30)</f>
        <v>228940.79</v>
      </c>
      <c r="G31" s="115"/>
      <c r="H31" s="49">
        <f>SUM(H30)</f>
        <v>228940.79</v>
      </c>
      <c r="I31" s="88"/>
      <c r="J31" s="49">
        <f>SUM(J30)</f>
        <v>229428.6</v>
      </c>
      <c r="K31" s="115"/>
      <c r="L31" s="49">
        <f>SUM(L30)</f>
        <v>229428.6</v>
      </c>
      <c r="M31" s="89"/>
      <c r="N31" s="9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  <c r="IN31" s="65"/>
      <c r="IO31" s="65"/>
      <c r="IP31" s="65"/>
      <c r="IQ31" s="65"/>
      <c r="IR31" s="65"/>
      <c r="IS31" s="65"/>
      <c r="IT31" s="65"/>
      <c r="IU31" s="65"/>
      <c r="IV31" s="65"/>
    </row>
    <row r="32" spans="1:256" s="14" customFormat="1" x14ac:dyDescent="0.2">
      <c r="A32" s="34"/>
      <c r="B32" s="34"/>
      <c r="C32" s="61"/>
      <c r="D32" s="71"/>
      <c r="E32" s="46"/>
      <c r="F32" s="49"/>
      <c r="G32" s="115"/>
      <c r="H32" s="49"/>
      <c r="I32" s="88"/>
      <c r="J32" s="49"/>
      <c r="K32" s="115"/>
      <c r="L32" s="49"/>
      <c r="M32" s="89"/>
      <c r="N32" s="9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  <c r="IN32" s="65"/>
      <c r="IO32" s="65"/>
      <c r="IP32" s="65"/>
      <c r="IQ32" s="65"/>
      <c r="IR32" s="65"/>
      <c r="IS32" s="65"/>
      <c r="IT32" s="65"/>
      <c r="IU32" s="65"/>
      <c r="IV32" s="65"/>
    </row>
    <row r="33" spans="1:256" s="14" customFormat="1" outlineLevel="1" x14ac:dyDescent="0.2">
      <c r="A33" s="34" t="s">
        <v>8</v>
      </c>
      <c r="B33" s="34" t="s">
        <v>121</v>
      </c>
      <c r="C33" s="44"/>
      <c r="D33" s="71">
        <v>44742</v>
      </c>
      <c r="E33" s="46"/>
      <c r="F33" s="50">
        <v>423831.81</v>
      </c>
      <c r="G33" s="116">
        <f>H33/F33</f>
        <v>1</v>
      </c>
      <c r="H33" s="50">
        <v>423831.81</v>
      </c>
      <c r="I33" s="93" t="s">
        <v>61</v>
      </c>
      <c r="J33" s="50">
        <v>483636.34</v>
      </c>
      <c r="K33" s="116">
        <f>L33/J33</f>
        <v>1</v>
      </c>
      <c r="L33" s="50">
        <v>483636.34</v>
      </c>
      <c r="M33" s="92"/>
      <c r="N33" s="9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  <c r="IC33" s="65"/>
      <c r="ID33" s="65"/>
      <c r="IE33" s="65"/>
      <c r="IF33" s="65"/>
      <c r="IG33" s="65"/>
      <c r="IH33" s="65"/>
      <c r="II33" s="65"/>
      <c r="IJ33" s="65"/>
      <c r="IK33" s="65"/>
      <c r="IL33" s="65"/>
      <c r="IM33" s="65"/>
      <c r="IN33" s="65"/>
      <c r="IO33" s="65"/>
      <c r="IP33" s="65"/>
      <c r="IQ33" s="65"/>
      <c r="IR33" s="65"/>
      <c r="IS33" s="65"/>
      <c r="IT33" s="65"/>
      <c r="IU33" s="65"/>
      <c r="IV33" s="65"/>
    </row>
    <row r="34" spans="1:256" s="14" customFormat="1" outlineLevel="1" x14ac:dyDescent="0.2">
      <c r="A34" s="34"/>
      <c r="B34" s="34" t="s">
        <v>131</v>
      </c>
      <c r="C34" s="44"/>
      <c r="D34" s="71">
        <v>44742</v>
      </c>
      <c r="E34" s="46"/>
      <c r="F34" s="50">
        <v>2005078.65</v>
      </c>
      <c r="G34" s="116">
        <f>H34/F34</f>
        <v>1</v>
      </c>
      <c r="H34" s="50">
        <v>2005078.65</v>
      </c>
      <c r="I34" s="93" t="s">
        <v>61</v>
      </c>
      <c r="J34" s="50">
        <v>2007221.76</v>
      </c>
      <c r="K34" s="116">
        <f>L34/J34</f>
        <v>1</v>
      </c>
      <c r="L34" s="50">
        <v>2007221.76</v>
      </c>
      <c r="M34" s="92"/>
      <c r="N34" s="9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  <c r="IM34" s="65"/>
      <c r="IN34" s="65"/>
      <c r="IO34" s="65"/>
      <c r="IP34" s="65"/>
      <c r="IQ34" s="65"/>
      <c r="IR34" s="65"/>
      <c r="IS34" s="65"/>
      <c r="IT34" s="65"/>
      <c r="IU34" s="65"/>
      <c r="IV34" s="65"/>
    </row>
    <row r="35" spans="1:256" s="14" customFormat="1" x14ac:dyDescent="0.2">
      <c r="A35" s="34"/>
      <c r="B35" s="34"/>
      <c r="C35" s="44"/>
      <c r="D35" s="44"/>
      <c r="E35" s="46"/>
      <c r="F35" s="49">
        <f>SUM(F33:F34)</f>
        <v>2428910.46</v>
      </c>
      <c r="G35" s="116"/>
      <c r="H35" s="49">
        <f>SUM(H33:H34)</f>
        <v>2428910.46</v>
      </c>
      <c r="I35" s="88"/>
      <c r="J35" s="49">
        <f>SUM(J33:J34)</f>
        <v>2490858.1</v>
      </c>
      <c r="K35" s="116"/>
      <c r="L35" s="49">
        <f>SUM(L33:L34)</f>
        <v>2490858.1</v>
      </c>
      <c r="M35" s="89"/>
      <c r="N35" s="95">
        <f>SUM(L35-H35)</f>
        <v>61947.64000000013</v>
      </c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  <c r="IC35" s="65"/>
      <c r="ID35" s="65"/>
      <c r="IE35" s="65"/>
      <c r="IF35" s="65"/>
      <c r="IG35" s="65"/>
      <c r="IH35" s="65"/>
      <c r="II35" s="65"/>
      <c r="IJ35" s="65"/>
      <c r="IK35" s="65"/>
      <c r="IL35" s="65"/>
      <c r="IM35" s="65"/>
      <c r="IN35" s="65"/>
      <c r="IO35" s="65"/>
      <c r="IP35" s="65"/>
      <c r="IQ35" s="65"/>
      <c r="IR35" s="65"/>
      <c r="IS35" s="65"/>
      <c r="IT35" s="65"/>
      <c r="IU35" s="65"/>
      <c r="IV35" s="65"/>
    </row>
    <row r="36" spans="1:256" s="14" customFormat="1" x14ac:dyDescent="0.2">
      <c r="A36" s="34"/>
      <c r="B36" s="34"/>
      <c r="C36" s="44"/>
      <c r="D36" s="71"/>
      <c r="E36" s="46"/>
      <c r="F36" s="22"/>
      <c r="G36" s="116"/>
      <c r="H36" s="22"/>
      <c r="I36" s="93"/>
      <c r="J36" s="22"/>
      <c r="K36" s="116"/>
      <c r="L36" s="22"/>
      <c r="M36" s="91"/>
      <c r="N36" s="181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  <c r="EN36" s="65"/>
      <c r="EO36" s="65"/>
      <c r="EP36" s="65"/>
      <c r="EQ36" s="65"/>
      <c r="ER36" s="65"/>
      <c r="ES36" s="65"/>
      <c r="ET36" s="65"/>
      <c r="EU36" s="65"/>
      <c r="EV36" s="65"/>
      <c r="EW36" s="65"/>
      <c r="EX36" s="65"/>
      <c r="EY36" s="65"/>
      <c r="EZ36" s="65"/>
      <c r="FA36" s="65"/>
      <c r="FB36" s="65"/>
      <c r="FC36" s="65"/>
      <c r="FD36" s="65"/>
      <c r="FE36" s="65"/>
      <c r="FF36" s="65"/>
      <c r="FG36" s="65"/>
      <c r="FH36" s="65"/>
      <c r="FI36" s="65"/>
      <c r="FJ36" s="65"/>
      <c r="FK36" s="65"/>
      <c r="FL36" s="65"/>
      <c r="FM36" s="65"/>
      <c r="FN36" s="65"/>
      <c r="FO36" s="65"/>
      <c r="FP36" s="65"/>
      <c r="FQ36" s="65"/>
      <c r="FR36" s="65"/>
      <c r="FS36" s="65"/>
      <c r="FT36" s="65"/>
      <c r="FU36" s="65"/>
      <c r="FV36" s="65"/>
      <c r="FW36" s="65"/>
      <c r="FX36" s="65"/>
      <c r="FY36" s="65"/>
      <c r="FZ36" s="65"/>
      <c r="GA36" s="65"/>
      <c r="GB36" s="65"/>
      <c r="GC36" s="65"/>
      <c r="GD36" s="65"/>
      <c r="GE36" s="65"/>
      <c r="GF36" s="65"/>
      <c r="GG36" s="65"/>
      <c r="GH36" s="65"/>
      <c r="GI36" s="65"/>
      <c r="GJ36" s="65"/>
      <c r="GK36" s="65"/>
      <c r="GL36" s="65"/>
      <c r="GM36" s="65"/>
      <c r="GN36" s="65"/>
      <c r="GO36" s="65"/>
      <c r="GP36" s="65"/>
      <c r="GQ36" s="65"/>
      <c r="GR36" s="65"/>
      <c r="GS36" s="65"/>
      <c r="GT36" s="65"/>
      <c r="GU36" s="65"/>
      <c r="GV36" s="65"/>
      <c r="GW36" s="65"/>
      <c r="GX36" s="65"/>
      <c r="GY36" s="65"/>
      <c r="GZ36" s="65"/>
      <c r="HA36" s="65"/>
      <c r="HB36" s="65"/>
      <c r="HC36" s="65"/>
      <c r="HD36" s="65"/>
      <c r="HE36" s="65"/>
      <c r="HF36" s="65"/>
      <c r="HG36" s="65"/>
      <c r="HH36" s="65"/>
      <c r="HI36" s="65"/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5"/>
      <c r="HU36" s="65"/>
      <c r="HV36" s="65"/>
      <c r="HW36" s="65"/>
      <c r="HX36" s="65"/>
      <c r="HY36" s="65"/>
      <c r="HZ36" s="65"/>
      <c r="IA36" s="65"/>
      <c r="IB36" s="65"/>
      <c r="IC36" s="65"/>
      <c r="ID36" s="65"/>
      <c r="IE36" s="65"/>
      <c r="IF36" s="65"/>
      <c r="IG36" s="65"/>
      <c r="IH36" s="65"/>
      <c r="II36" s="65"/>
      <c r="IJ36" s="65"/>
      <c r="IK36" s="65"/>
      <c r="IL36" s="65"/>
      <c r="IM36" s="65"/>
      <c r="IN36" s="65"/>
      <c r="IO36" s="65"/>
      <c r="IP36" s="65"/>
      <c r="IQ36" s="65"/>
      <c r="IR36" s="65"/>
      <c r="IS36" s="65"/>
      <c r="IT36" s="65"/>
      <c r="IU36" s="65"/>
      <c r="IV36" s="65"/>
    </row>
    <row r="37" spans="1:256" s="14" customFormat="1" x14ac:dyDescent="0.2">
      <c r="A37" s="34" t="s">
        <v>62</v>
      </c>
      <c r="B37" s="174" t="s">
        <v>121</v>
      </c>
      <c r="C37" s="44"/>
      <c r="D37" s="71">
        <v>44742</v>
      </c>
      <c r="E37" s="46"/>
      <c r="F37" s="22">
        <v>1084522.32</v>
      </c>
      <c r="G37" s="116">
        <f t="shared" ref="G37:G38" si="8">H37/F37</f>
        <v>1</v>
      </c>
      <c r="H37" s="22">
        <v>1084522.32</v>
      </c>
      <c r="I37" s="93" t="s">
        <v>61</v>
      </c>
      <c r="J37" s="22">
        <v>1061008.1399999999</v>
      </c>
      <c r="K37" s="116">
        <f t="shared" ref="K37:K38" si="9">L37/J37</f>
        <v>1</v>
      </c>
      <c r="L37" s="22">
        <v>1061008.1399999999</v>
      </c>
      <c r="M37" s="91"/>
      <c r="N37" s="181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  <c r="EN37" s="65"/>
      <c r="EO37" s="65"/>
      <c r="EP37" s="65"/>
      <c r="EQ37" s="65"/>
      <c r="ER37" s="65"/>
      <c r="ES37" s="65"/>
      <c r="ET37" s="65"/>
      <c r="EU37" s="65"/>
      <c r="EV37" s="65"/>
      <c r="EW37" s="65"/>
      <c r="EX37" s="65"/>
      <c r="EY37" s="65"/>
      <c r="EZ37" s="65"/>
      <c r="FA37" s="65"/>
      <c r="FB37" s="65"/>
      <c r="FC37" s="65"/>
      <c r="FD37" s="65"/>
      <c r="FE37" s="65"/>
      <c r="FF37" s="65"/>
      <c r="FG37" s="65"/>
      <c r="FH37" s="65"/>
      <c r="FI37" s="65"/>
      <c r="FJ37" s="65"/>
      <c r="FK37" s="65"/>
      <c r="FL37" s="65"/>
      <c r="FM37" s="65"/>
      <c r="FN37" s="65"/>
      <c r="FO37" s="65"/>
      <c r="FP37" s="65"/>
      <c r="FQ37" s="65"/>
      <c r="FR37" s="65"/>
      <c r="FS37" s="65"/>
      <c r="FT37" s="65"/>
      <c r="FU37" s="65"/>
      <c r="FV37" s="65"/>
      <c r="FW37" s="65"/>
      <c r="FX37" s="65"/>
      <c r="FY37" s="65"/>
      <c r="FZ37" s="65"/>
      <c r="GA37" s="65"/>
      <c r="GB37" s="65"/>
      <c r="GC37" s="65"/>
      <c r="GD37" s="65"/>
      <c r="GE37" s="65"/>
      <c r="GF37" s="65"/>
      <c r="GG37" s="65"/>
      <c r="GH37" s="65"/>
      <c r="GI37" s="65"/>
      <c r="GJ37" s="65"/>
      <c r="GK37" s="65"/>
      <c r="GL37" s="65"/>
      <c r="GM37" s="65"/>
      <c r="GN37" s="65"/>
      <c r="GO37" s="65"/>
      <c r="GP37" s="65"/>
      <c r="GQ37" s="65"/>
      <c r="GR37" s="65"/>
      <c r="GS37" s="65"/>
      <c r="GT37" s="65"/>
      <c r="GU37" s="65"/>
      <c r="GV37" s="65"/>
      <c r="GW37" s="65"/>
      <c r="GX37" s="65"/>
      <c r="GY37" s="65"/>
      <c r="GZ37" s="65"/>
      <c r="HA37" s="65"/>
      <c r="HB37" s="65"/>
      <c r="HC37" s="65"/>
      <c r="HD37" s="65"/>
      <c r="HE37" s="65"/>
      <c r="HF37" s="65"/>
      <c r="HG37" s="65"/>
      <c r="HH37" s="65"/>
      <c r="HI37" s="65"/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5"/>
      <c r="HU37" s="65"/>
      <c r="HV37" s="65"/>
      <c r="HW37" s="65"/>
      <c r="HX37" s="65"/>
      <c r="HY37" s="65"/>
      <c r="HZ37" s="65"/>
      <c r="IA37" s="65"/>
      <c r="IB37" s="65"/>
      <c r="IC37" s="65"/>
      <c r="ID37" s="65"/>
      <c r="IE37" s="65"/>
      <c r="IF37" s="65"/>
      <c r="IG37" s="65"/>
      <c r="IH37" s="65"/>
      <c r="II37" s="65"/>
      <c r="IJ37" s="65"/>
      <c r="IK37" s="65"/>
      <c r="IL37" s="65"/>
      <c r="IM37" s="65"/>
      <c r="IN37" s="65"/>
      <c r="IO37" s="65"/>
      <c r="IP37" s="65"/>
      <c r="IQ37" s="65"/>
      <c r="IR37" s="65"/>
      <c r="IS37" s="65"/>
      <c r="IT37" s="65"/>
      <c r="IU37" s="65"/>
      <c r="IV37" s="65"/>
    </row>
    <row r="38" spans="1:256" s="14" customFormat="1" x14ac:dyDescent="0.2">
      <c r="A38" s="34"/>
      <c r="B38" s="41" t="s">
        <v>131</v>
      </c>
      <c r="C38" s="44"/>
      <c r="D38" s="71">
        <v>44742</v>
      </c>
      <c r="E38" s="46"/>
      <c r="F38" s="22">
        <v>1002539.32</v>
      </c>
      <c r="G38" s="116">
        <f t="shared" si="8"/>
        <v>1</v>
      </c>
      <c r="H38" s="22">
        <v>1002539.32</v>
      </c>
      <c r="I38" s="93" t="s">
        <v>61</v>
      </c>
      <c r="J38" s="22">
        <v>1003610.89</v>
      </c>
      <c r="K38" s="116">
        <f t="shared" si="9"/>
        <v>1</v>
      </c>
      <c r="L38" s="22">
        <v>1003610.89</v>
      </c>
      <c r="M38" s="91"/>
      <c r="N38" s="181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  <c r="EN38" s="65"/>
      <c r="EO38" s="65"/>
      <c r="EP38" s="65"/>
      <c r="EQ38" s="65"/>
      <c r="ER38" s="65"/>
      <c r="ES38" s="65"/>
      <c r="ET38" s="65"/>
      <c r="EU38" s="65"/>
      <c r="EV38" s="65"/>
      <c r="EW38" s="65"/>
      <c r="EX38" s="65"/>
      <c r="EY38" s="65"/>
      <c r="EZ38" s="65"/>
      <c r="FA38" s="65"/>
      <c r="FB38" s="65"/>
      <c r="FC38" s="65"/>
      <c r="FD38" s="65"/>
      <c r="FE38" s="65"/>
      <c r="FF38" s="65"/>
      <c r="FG38" s="65"/>
      <c r="FH38" s="65"/>
      <c r="FI38" s="65"/>
      <c r="FJ38" s="65"/>
      <c r="FK38" s="65"/>
      <c r="FL38" s="65"/>
      <c r="FM38" s="65"/>
      <c r="FN38" s="65"/>
      <c r="FO38" s="65"/>
      <c r="FP38" s="65"/>
      <c r="FQ38" s="65"/>
      <c r="FR38" s="65"/>
      <c r="FS38" s="65"/>
      <c r="FT38" s="65"/>
      <c r="FU38" s="65"/>
      <c r="FV38" s="65"/>
      <c r="FW38" s="65"/>
      <c r="FX38" s="65"/>
      <c r="FY38" s="65"/>
      <c r="FZ38" s="65"/>
      <c r="GA38" s="65"/>
      <c r="GB38" s="65"/>
      <c r="GC38" s="65"/>
      <c r="GD38" s="65"/>
      <c r="GE38" s="65"/>
      <c r="GF38" s="65"/>
      <c r="GG38" s="65"/>
      <c r="GH38" s="65"/>
      <c r="GI38" s="65"/>
      <c r="GJ38" s="65"/>
      <c r="GK38" s="65"/>
      <c r="GL38" s="65"/>
      <c r="GM38" s="65"/>
      <c r="GN38" s="65"/>
      <c r="GO38" s="65"/>
      <c r="GP38" s="65"/>
      <c r="GQ38" s="65"/>
      <c r="GR38" s="65"/>
      <c r="GS38" s="65"/>
      <c r="GT38" s="65"/>
      <c r="GU38" s="65"/>
      <c r="GV38" s="65"/>
      <c r="GW38" s="65"/>
      <c r="GX38" s="65"/>
      <c r="GY38" s="65"/>
      <c r="GZ38" s="65"/>
      <c r="HA38" s="65"/>
      <c r="HB38" s="65"/>
      <c r="HC38" s="65"/>
      <c r="HD38" s="65"/>
      <c r="HE38" s="65"/>
      <c r="HF38" s="65"/>
      <c r="HG38" s="65"/>
      <c r="HH38" s="65"/>
      <c r="HI38" s="65"/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5"/>
      <c r="HU38" s="65"/>
      <c r="HV38" s="65"/>
      <c r="HW38" s="65"/>
      <c r="HX38" s="65"/>
      <c r="HY38" s="65"/>
      <c r="HZ38" s="65"/>
      <c r="IA38" s="65"/>
      <c r="IB38" s="65"/>
      <c r="IC38" s="65"/>
      <c r="ID38" s="65"/>
      <c r="IE38" s="65"/>
      <c r="IF38" s="65"/>
      <c r="IG38" s="65"/>
      <c r="IH38" s="65"/>
      <c r="II38" s="65"/>
      <c r="IJ38" s="65"/>
      <c r="IK38" s="65"/>
      <c r="IL38" s="65"/>
      <c r="IM38" s="65"/>
      <c r="IN38" s="65"/>
      <c r="IO38" s="65"/>
      <c r="IP38" s="65"/>
      <c r="IQ38" s="65"/>
      <c r="IR38" s="65"/>
      <c r="IS38" s="65"/>
      <c r="IT38" s="65"/>
      <c r="IU38" s="65"/>
      <c r="IV38" s="65"/>
    </row>
    <row r="39" spans="1:256" s="14" customFormat="1" x14ac:dyDescent="0.2">
      <c r="A39" s="34"/>
      <c r="B39" s="34"/>
      <c r="C39" s="44"/>
      <c r="D39" s="71"/>
      <c r="E39" s="46"/>
      <c r="F39" s="49">
        <f>SUM(F37:F38)</f>
        <v>2087061.6400000001</v>
      </c>
      <c r="G39" s="116"/>
      <c r="H39" s="49">
        <f>SUM(H37:H38)</f>
        <v>2087061.6400000001</v>
      </c>
      <c r="I39" s="88"/>
      <c r="J39" s="49">
        <f>SUM(J37:J38)</f>
        <v>2064619.0299999998</v>
      </c>
      <c r="K39" s="116"/>
      <c r="L39" s="49">
        <f>SUM(L37:L38)</f>
        <v>2064619.0299999998</v>
      </c>
      <c r="M39" s="89"/>
      <c r="N39" s="95">
        <f>SUM(L39-H39)</f>
        <v>-22442.610000000335</v>
      </c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  <c r="EN39" s="65"/>
      <c r="EO39" s="65"/>
      <c r="EP39" s="65"/>
      <c r="EQ39" s="65"/>
      <c r="ER39" s="65"/>
      <c r="ES39" s="65"/>
      <c r="ET39" s="65"/>
      <c r="EU39" s="65"/>
      <c r="EV39" s="65"/>
      <c r="EW39" s="65"/>
      <c r="EX39" s="65"/>
      <c r="EY39" s="65"/>
      <c r="EZ39" s="65"/>
      <c r="FA39" s="65"/>
      <c r="FB39" s="65"/>
      <c r="FC39" s="65"/>
      <c r="FD39" s="65"/>
      <c r="FE39" s="65"/>
      <c r="FF39" s="65"/>
      <c r="FG39" s="65"/>
      <c r="FH39" s="65"/>
      <c r="FI39" s="65"/>
      <c r="FJ39" s="65"/>
      <c r="FK39" s="65"/>
      <c r="FL39" s="65"/>
      <c r="FM39" s="65"/>
      <c r="FN39" s="65"/>
      <c r="FO39" s="65"/>
      <c r="FP39" s="65"/>
      <c r="FQ39" s="65"/>
      <c r="FR39" s="65"/>
      <c r="FS39" s="65"/>
      <c r="FT39" s="65"/>
      <c r="FU39" s="65"/>
      <c r="FV39" s="65"/>
      <c r="FW39" s="65"/>
      <c r="FX39" s="65"/>
      <c r="FY39" s="65"/>
      <c r="FZ39" s="65"/>
      <c r="GA39" s="65"/>
      <c r="GB39" s="65"/>
      <c r="GC39" s="65"/>
      <c r="GD39" s="65"/>
      <c r="GE39" s="65"/>
      <c r="GF39" s="65"/>
      <c r="GG39" s="65"/>
      <c r="GH39" s="65"/>
      <c r="GI39" s="65"/>
      <c r="GJ39" s="65"/>
      <c r="GK39" s="65"/>
      <c r="GL39" s="65"/>
      <c r="GM39" s="65"/>
      <c r="GN39" s="65"/>
      <c r="GO39" s="65"/>
      <c r="GP39" s="65"/>
      <c r="GQ39" s="65"/>
      <c r="GR39" s="65"/>
      <c r="GS39" s="65"/>
      <c r="GT39" s="65"/>
      <c r="GU39" s="65"/>
      <c r="GV39" s="65"/>
      <c r="GW39" s="65"/>
      <c r="GX39" s="65"/>
      <c r="GY39" s="65"/>
      <c r="GZ39" s="65"/>
      <c r="HA39" s="65"/>
      <c r="HB39" s="65"/>
      <c r="HC39" s="65"/>
      <c r="HD39" s="65"/>
      <c r="HE39" s="65"/>
      <c r="HF39" s="65"/>
      <c r="HG39" s="65"/>
      <c r="HH39" s="65"/>
      <c r="HI39" s="65"/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5"/>
      <c r="HU39" s="65"/>
      <c r="HV39" s="65"/>
      <c r="HW39" s="65"/>
      <c r="HX39" s="65"/>
      <c r="HY39" s="65"/>
      <c r="HZ39" s="65"/>
      <c r="IA39" s="65"/>
      <c r="IB39" s="65"/>
      <c r="IC39" s="65"/>
      <c r="ID39" s="65"/>
      <c r="IE39" s="65"/>
      <c r="IF39" s="65"/>
      <c r="IG39" s="65"/>
      <c r="IH39" s="65"/>
      <c r="II39" s="65"/>
      <c r="IJ39" s="65"/>
      <c r="IK39" s="65"/>
      <c r="IL39" s="65"/>
      <c r="IM39" s="65"/>
      <c r="IN39" s="65"/>
      <c r="IO39" s="65"/>
      <c r="IP39" s="65"/>
      <c r="IQ39" s="65"/>
      <c r="IR39" s="65"/>
      <c r="IS39" s="65"/>
      <c r="IT39" s="65"/>
      <c r="IU39" s="65"/>
      <c r="IV39" s="65"/>
    </row>
    <row r="40" spans="1:256" s="14" customFormat="1" x14ac:dyDescent="0.2">
      <c r="A40" s="34"/>
      <c r="B40" s="34"/>
      <c r="C40" s="44"/>
      <c r="D40" s="71"/>
      <c r="E40" s="46"/>
      <c r="F40" s="49"/>
      <c r="G40" s="116"/>
      <c r="H40" s="49"/>
      <c r="I40" s="88"/>
      <c r="J40" s="49"/>
      <c r="K40" s="116"/>
      <c r="L40" s="49"/>
      <c r="M40" s="89"/>
      <c r="N40" s="9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65"/>
      <c r="EI40" s="65"/>
      <c r="EJ40" s="65"/>
      <c r="EK40" s="65"/>
      <c r="EL40" s="65"/>
      <c r="EM40" s="65"/>
      <c r="EN40" s="65"/>
      <c r="EO40" s="65"/>
      <c r="EP40" s="65"/>
      <c r="EQ40" s="65"/>
      <c r="ER40" s="65"/>
      <c r="ES40" s="65"/>
      <c r="ET40" s="65"/>
      <c r="EU40" s="65"/>
      <c r="EV40" s="65"/>
      <c r="EW40" s="65"/>
      <c r="EX40" s="65"/>
      <c r="EY40" s="65"/>
      <c r="EZ40" s="65"/>
      <c r="FA40" s="65"/>
      <c r="FB40" s="65"/>
      <c r="FC40" s="65"/>
      <c r="FD40" s="65"/>
      <c r="FE40" s="65"/>
      <c r="FF40" s="65"/>
      <c r="FG40" s="65"/>
      <c r="FH40" s="65"/>
      <c r="FI40" s="65"/>
      <c r="FJ40" s="65"/>
      <c r="FK40" s="65"/>
      <c r="FL40" s="65"/>
      <c r="FM40" s="65"/>
      <c r="FN40" s="65"/>
      <c r="FO40" s="65"/>
      <c r="FP40" s="65"/>
      <c r="FQ40" s="65"/>
      <c r="FR40" s="65"/>
      <c r="FS40" s="65"/>
      <c r="FT40" s="65"/>
      <c r="FU40" s="65"/>
      <c r="FV40" s="65"/>
      <c r="FW40" s="65"/>
      <c r="FX40" s="65"/>
      <c r="FY40" s="65"/>
      <c r="FZ40" s="65"/>
      <c r="GA40" s="65"/>
      <c r="GB40" s="65"/>
      <c r="GC40" s="65"/>
      <c r="GD40" s="65"/>
      <c r="GE40" s="65"/>
      <c r="GF40" s="65"/>
      <c r="GG40" s="65"/>
      <c r="GH40" s="65"/>
      <c r="GI40" s="65"/>
      <c r="GJ40" s="65"/>
      <c r="GK40" s="65"/>
      <c r="GL40" s="65"/>
      <c r="GM40" s="65"/>
      <c r="GN40" s="65"/>
      <c r="GO40" s="65"/>
      <c r="GP40" s="65"/>
      <c r="GQ40" s="65"/>
      <c r="GR40" s="65"/>
      <c r="GS40" s="65"/>
      <c r="GT40" s="65"/>
      <c r="GU40" s="65"/>
      <c r="GV40" s="65"/>
      <c r="GW40" s="65"/>
      <c r="GX40" s="65"/>
      <c r="GY40" s="65"/>
      <c r="GZ40" s="65"/>
      <c r="HA40" s="65"/>
      <c r="HB40" s="65"/>
      <c r="HC40" s="65"/>
      <c r="HD40" s="65"/>
      <c r="HE40" s="65"/>
      <c r="HF40" s="65"/>
      <c r="HG40" s="65"/>
      <c r="HH40" s="65"/>
      <c r="HI40" s="65"/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5"/>
      <c r="HU40" s="65"/>
      <c r="HV40" s="65"/>
      <c r="HW40" s="65"/>
      <c r="HX40" s="65"/>
      <c r="HY40" s="65"/>
      <c r="HZ40" s="65"/>
      <c r="IA40" s="65"/>
      <c r="IB40" s="65"/>
      <c r="IC40" s="65"/>
      <c r="ID40" s="65"/>
      <c r="IE40" s="65"/>
      <c r="IF40" s="65"/>
      <c r="IG40" s="65"/>
      <c r="IH40" s="65"/>
      <c r="II40" s="65"/>
      <c r="IJ40" s="65"/>
      <c r="IK40" s="65"/>
      <c r="IL40" s="65"/>
      <c r="IM40" s="65"/>
      <c r="IN40" s="65"/>
      <c r="IO40" s="65"/>
      <c r="IP40" s="65"/>
      <c r="IQ40" s="65"/>
      <c r="IR40" s="65"/>
      <c r="IS40" s="65"/>
      <c r="IT40" s="65"/>
      <c r="IU40" s="65"/>
      <c r="IV40" s="65"/>
    </row>
    <row r="41" spans="1:256" s="14" customFormat="1" x14ac:dyDescent="0.2">
      <c r="A41" s="34"/>
      <c r="B41" s="34"/>
      <c r="C41" s="44"/>
      <c r="D41" s="71"/>
      <c r="E41" s="46"/>
      <c r="F41" s="49"/>
      <c r="G41" s="116"/>
      <c r="H41" s="49"/>
      <c r="I41" s="88"/>
      <c r="J41" s="49"/>
      <c r="K41" s="116"/>
      <c r="L41" s="49"/>
      <c r="M41" s="89"/>
      <c r="N41" s="9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/>
      <c r="DA41" s="65"/>
      <c r="DB41" s="65"/>
      <c r="DC41" s="65"/>
      <c r="DD41" s="65"/>
      <c r="DE41" s="65"/>
      <c r="DF41" s="65"/>
      <c r="DG41" s="65"/>
      <c r="DH41" s="65"/>
      <c r="DI41" s="65"/>
      <c r="DJ41" s="65"/>
      <c r="DK41" s="65"/>
      <c r="DL41" s="65"/>
      <c r="DM41" s="65"/>
      <c r="DN41" s="65"/>
      <c r="DO41" s="65"/>
      <c r="DP41" s="65"/>
      <c r="DQ41" s="65"/>
      <c r="DR41" s="65"/>
      <c r="DS41" s="65"/>
      <c r="DT41" s="65"/>
      <c r="DU41" s="65"/>
      <c r="DV41" s="65"/>
      <c r="DW41" s="65"/>
      <c r="DX41" s="65"/>
      <c r="DY41" s="65"/>
      <c r="DZ41" s="65"/>
      <c r="EA41" s="65"/>
      <c r="EB41" s="65"/>
      <c r="EC41" s="65"/>
      <c r="ED41" s="65"/>
      <c r="EE41" s="65"/>
      <c r="EF41" s="65"/>
      <c r="EG41" s="65"/>
      <c r="EH41" s="65"/>
      <c r="EI41" s="65"/>
      <c r="EJ41" s="65"/>
      <c r="EK41" s="65"/>
      <c r="EL41" s="65"/>
      <c r="EM41" s="65"/>
      <c r="EN41" s="65"/>
      <c r="EO41" s="65"/>
      <c r="EP41" s="65"/>
      <c r="EQ41" s="65"/>
      <c r="ER41" s="65"/>
      <c r="ES41" s="65"/>
      <c r="ET41" s="65"/>
      <c r="EU41" s="65"/>
      <c r="EV41" s="65"/>
      <c r="EW41" s="65"/>
      <c r="EX41" s="65"/>
      <c r="EY41" s="65"/>
      <c r="EZ41" s="65"/>
      <c r="FA41" s="65"/>
      <c r="FB41" s="65"/>
      <c r="FC41" s="65"/>
      <c r="FD41" s="65"/>
      <c r="FE41" s="65"/>
      <c r="FF41" s="65"/>
      <c r="FG41" s="65"/>
      <c r="FH41" s="65"/>
      <c r="FI41" s="65"/>
      <c r="FJ41" s="65"/>
      <c r="FK41" s="65"/>
      <c r="FL41" s="65"/>
      <c r="FM41" s="65"/>
      <c r="FN41" s="65"/>
      <c r="FO41" s="65"/>
      <c r="FP41" s="65"/>
      <c r="FQ41" s="65"/>
      <c r="FR41" s="65"/>
      <c r="FS41" s="65"/>
      <c r="FT41" s="65"/>
      <c r="FU41" s="65"/>
      <c r="FV41" s="65"/>
      <c r="FW41" s="65"/>
      <c r="FX41" s="65"/>
      <c r="FY41" s="65"/>
      <c r="FZ41" s="65"/>
      <c r="GA41" s="65"/>
      <c r="GB41" s="65"/>
      <c r="GC41" s="65"/>
      <c r="GD41" s="65"/>
      <c r="GE41" s="65"/>
      <c r="GF41" s="65"/>
      <c r="GG41" s="65"/>
      <c r="GH41" s="65"/>
      <c r="GI41" s="65"/>
      <c r="GJ41" s="65"/>
      <c r="GK41" s="65"/>
      <c r="GL41" s="65"/>
      <c r="GM41" s="65"/>
      <c r="GN41" s="65"/>
      <c r="GO41" s="65"/>
      <c r="GP41" s="65"/>
      <c r="GQ41" s="65"/>
      <c r="GR41" s="65"/>
      <c r="GS41" s="65"/>
      <c r="GT41" s="65"/>
      <c r="GU41" s="65"/>
      <c r="GV41" s="65"/>
      <c r="GW41" s="65"/>
      <c r="GX41" s="65"/>
      <c r="GY41" s="65"/>
      <c r="GZ41" s="65"/>
      <c r="HA41" s="65"/>
      <c r="HB41" s="65"/>
      <c r="HC41" s="65"/>
      <c r="HD41" s="65"/>
      <c r="HE41" s="65"/>
      <c r="HF41" s="65"/>
      <c r="HG41" s="65"/>
      <c r="HH41" s="65"/>
      <c r="HI41" s="65"/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5"/>
      <c r="HU41" s="65"/>
      <c r="HV41" s="65"/>
      <c r="HW41" s="65"/>
      <c r="HX41" s="65"/>
      <c r="HY41" s="65"/>
      <c r="HZ41" s="65"/>
      <c r="IA41" s="65"/>
      <c r="IB41" s="65"/>
      <c r="IC41" s="65"/>
      <c r="ID41" s="65"/>
      <c r="IE41" s="65"/>
      <c r="IF41" s="65"/>
      <c r="IG41" s="65"/>
      <c r="IH41" s="65"/>
      <c r="II41" s="65"/>
      <c r="IJ41" s="65"/>
      <c r="IK41" s="65"/>
      <c r="IL41" s="65"/>
      <c r="IM41" s="65"/>
      <c r="IN41" s="65"/>
      <c r="IO41" s="65"/>
      <c r="IP41" s="65"/>
      <c r="IQ41" s="65"/>
      <c r="IR41" s="65"/>
      <c r="IS41" s="65"/>
      <c r="IT41" s="65"/>
      <c r="IU41" s="65"/>
      <c r="IV41" s="65"/>
    </row>
    <row r="42" spans="1:256" s="14" customFormat="1" x14ac:dyDescent="0.2">
      <c r="A42" s="34"/>
      <c r="B42" s="34"/>
      <c r="C42" s="44"/>
      <c r="D42" s="71"/>
      <c r="E42" s="46"/>
      <c r="F42" s="49"/>
      <c r="G42" s="116"/>
      <c r="H42" s="49"/>
      <c r="I42" s="88"/>
      <c r="J42" s="49"/>
      <c r="K42" s="116"/>
      <c r="L42" s="49"/>
      <c r="M42" s="89"/>
      <c r="N42" s="9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  <c r="DB42" s="65"/>
      <c r="DC42" s="65"/>
      <c r="DD42" s="65"/>
      <c r="DE42" s="65"/>
      <c r="DF42" s="65"/>
      <c r="DG42" s="65"/>
      <c r="DH42" s="65"/>
      <c r="DI42" s="65"/>
      <c r="DJ42" s="65"/>
      <c r="DK42" s="65"/>
      <c r="DL42" s="65"/>
      <c r="DM42" s="65"/>
      <c r="DN42" s="65"/>
      <c r="DO42" s="65"/>
      <c r="DP42" s="65"/>
      <c r="DQ42" s="65"/>
      <c r="DR42" s="65"/>
      <c r="DS42" s="65"/>
      <c r="DT42" s="65"/>
      <c r="DU42" s="65"/>
      <c r="DV42" s="65"/>
      <c r="DW42" s="65"/>
      <c r="DX42" s="65"/>
      <c r="DY42" s="65"/>
      <c r="DZ42" s="65"/>
      <c r="EA42" s="65"/>
      <c r="EB42" s="65"/>
      <c r="EC42" s="65"/>
      <c r="ED42" s="65"/>
      <c r="EE42" s="65"/>
      <c r="EF42" s="65"/>
      <c r="EG42" s="65"/>
      <c r="EH42" s="65"/>
      <c r="EI42" s="65"/>
      <c r="EJ42" s="65"/>
      <c r="EK42" s="65"/>
      <c r="EL42" s="65"/>
      <c r="EM42" s="65"/>
      <c r="EN42" s="65"/>
      <c r="EO42" s="65"/>
      <c r="EP42" s="65"/>
      <c r="EQ42" s="65"/>
      <c r="ER42" s="65"/>
      <c r="ES42" s="65"/>
      <c r="ET42" s="65"/>
      <c r="EU42" s="65"/>
      <c r="EV42" s="65"/>
      <c r="EW42" s="65"/>
      <c r="EX42" s="65"/>
      <c r="EY42" s="65"/>
      <c r="EZ42" s="65"/>
      <c r="FA42" s="65"/>
      <c r="FB42" s="65"/>
      <c r="FC42" s="65"/>
      <c r="FD42" s="65"/>
      <c r="FE42" s="65"/>
      <c r="FF42" s="65"/>
      <c r="FG42" s="65"/>
      <c r="FH42" s="65"/>
      <c r="FI42" s="65"/>
      <c r="FJ42" s="65"/>
      <c r="FK42" s="65"/>
      <c r="FL42" s="65"/>
      <c r="FM42" s="65"/>
      <c r="FN42" s="65"/>
      <c r="FO42" s="65"/>
      <c r="FP42" s="65"/>
      <c r="FQ42" s="65"/>
      <c r="FR42" s="65"/>
      <c r="FS42" s="65"/>
      <c r="FT42" s="65"/>
      <c r="FU42" s="65"/>
      <c r="FV42" s="65"/>
      <c r="FW42" s="65"/>
      <c r="FX42" s="65"/>
      <c r="FY42" s="65"/>
      <c r="FZ42" s="65"/>
      <c r="GA42" s="65"/>
      <c r="GB42" s="65"/>
      <c r="GC42" s="65"/>
      <c r="GD42" s="65"/>
      <c r="GE42" s="65"/>
      <c r="GF42" s="65"/>
      <c r="GG42" s="65"/>
      <c r="GH42" s="65"/>
      <c r="GI42" s="65"/>
      <c r="GJ42" s="65"/>
      <c r="GK42" s="65"/>
      <c r="GL42" s="65"/>
      <c r="GM42" s="65"/>
      <c r="GN42" s="65"/>
      <c r="GO42" s="65"/>
      <c r="GP42" s="65"/>
      <c r="GQ42" s="65"/>
      <c r="GR42" s="65"/>
      <c r="GS42" s="65"/>
      <c r="GT42" s="65"/>
      <c r="GU42" s="65"/>
      <c r="GV42" s="65"/>
      <c r="GW42" s="65"/>
      <c r="GX42" s="65"/>
      <c r="GY42" s="65"/>
      <c r="GZ42" s="65"/>
      <c r="HA42" s="65"/>
      <c r="HB42" s="65"/>
      <c r="HC42" s="65"/>
      <c r="HD42" s="65"/>
      <c r="HE42" s="65"/>
      <c r="HF42" s="65"/>
      <c r="HG42" s="65"/>
      <c r="HH42" s="65"/>
      <c r="HI42" s="65"/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5"/>
      <c r="HU42" s="65"/>
      <c r="HV42" s="65"/>
      <c r="HW42" s="65"/>
      <c r="HX42" s="65"/>
      <c r="HY42" s="65"/>
      <c r="HZ42" s="65"/>
      <c r="IA42" s="65"/>
      <c r="IB42" s="65"/>
      <c r="IC42" s="65"/>
      <c r="ID42" s="65"/>
      <c r="IE42" s="65"/>
      <c r="IF42" s="65"/>
      <c r="IG42" s="65"/>
      <c r="IH42" s="65"/>
      <c r="II42" s="65"/>
      <c r="IJ42" s="65"/>
      <c r="IK42" s="65"/>
      <c r="IL42" s="65"/>
      <c r="IM42" s="65"/>
      <c r="IN42" s="65"/>
      <c r="IO42" s="65"/>
      <c r="IP42" s="65"/>
      <c r="IQ42" s="65"/>
      <c r="IR42" s="65"/>
      <c r="IS42" s="65"/>
      <c r="IT42" s="65"/>
      <c r="IU42" s="65"/>
      <c r="IV42" s="65"/>
    </row>
    <row r="43" spans="1:256" s="14" customFormat="1" x14ac:dyDescent="0.2">
      <c r="A43" s="34"/>
      <c r="B43" s="34"/>
      <c r="C43" s="44"/>
      <c r="D43" s="71"/>
      <c r="E43" s="46"/>
      <c r="F43" s="49"/>
      <c r="G43" s="116"/>
      <c r="H43" s="49"/>
      <c r="I43" s="88"/>
      <c r="J43" s="49"/>
      <c r="K43" s="116"/>
      <c r="L43" s="49"/>
      <c r="M43" s="89"/>
      <c r="N43" s="9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  <c r="DQ43" s="65"/>
      <c r="DR43" s="65"/>
      <c r="DS43" s="65"/>
      <c r="DT43" s="65"/>
      <c r="DU43" s="65"/>
      <c r="DV43" s="65"/>
      <c r="DW43" s="65"/>
      <c r="DX43" s="65"/>
      <c r="DY43" s="65"/>
      <c r="DZ43" s="65"/>
      <c r="EA43" s="65"/>
      <c r="EB43" s="65"/>
      <c r="EC43" s="65"/>
      <c r="ED43" s="65"/>
      <c r="EE43" s="65"/>
      <c r="EF43" s="65"/>
      <c r="EG43" s="65"/>
      <c r="EH43" s="65"/>
      <c r="EI43" s="65"/>
      <c r="EJ43" s="65"/>
      <c r="EK43" s="65"/>
      <c r="EL43" s="65"/>
      <c r="EM43" s="65"/>
      <c r="EN43" s="65"/>
      <c r="EO43" s="65"/>
      <c r="EP43" s="65"/>
      <c r="EQ43" s="65"/>
      <c r="ER43" s="65"/>
      <c r="ES43" s="65"/>
      <c r="ET43" s="65"/>
      <c r="EU43" s="65"/>
      <c r="EV43" s="65"/>
      <c r="EW43" s="65"/>
      <c r="EX43" s="65"/>
      <c r="EY43" s="65"/>
      <c r="EZ43" s="65"/>
      <c r="FA43" s="65"/>
      <c r="FB43" s="65"/>
      <c r="FC43" s="65"/>
      <c r="FD43" s="65"/>
      <c r="FE43" s="65"/>
      <c r="FF43" s="65"/>
      <c r="FG43" s="65"/>
      <c r="FH43" s="65"/>
      <c r="FI43" s="65"/>
      <c r="FJ43" s="65"/>
      <c r="FK43" s="65"/>
      <c r="FL43" s="65"/>
      <c r="FM43" s="65"/>
      <c r="FN43" s="65"/>
      <c r="FO43" s="65"/>
      <c r="FP43" s="65"/>
      <c r="FQ43" s="65"/>
      <c r="FR43" s="65"/>
      <c r="FS43" s="65"/>
      <c r="FT43" s="65"/>
      <c r="FU43" s="65"/>
      <c r="FV43" s="65"/>
      <c r="FW43" s="65"/>
      <c r="FX43" s="65"/>
      <c r="FY43" s="65"/>
      <c r="FZ43" s="65"/>
      <c r="GA43" s="65"/>
      <c r="GB43" s="65"/>
      <c r="GC43" s="65"/>
      <c r="GD43" s="65"/>
      <c r="GE43" s="65"/>
      <c r="GF43" s="65"/>
      <c r="GG43" s="65"/>
      <c r="GH43" s="65"/>
      <c r="GI43" s="65"/>
      <c r="GJ43" s="65"/>
      <c r="GK43" s="65"/>
      <c r="GL43" s="65"/>
      <c r="GM43" s="65"/>
      <c r="GN43" s="65"/>
      <c r="GO43" s="65"/>
      <c r="GP43" s="65"/>
      <c r="GQ43" s="65"/>
      <c r="GR43" s="65"/>
      <c r="GS43" s="65"/>
      <c r="GT43" s="65"/>
      <c r="GU43" s="65"/>
      <c r="GV43" s="65"/>
      <c r="GW43" s="65"/>
      <c r="GX43" s="65"/>
      <c r="GY43" s="65"/>
      <c r="GZ43" s="65"/>
      <c r="HA43" s="65"/>
      <c r="HB43" s="65"/>
      <c r="HC43" s="65"/>
      <c r="HD43" s="65"/>
      <c r="HE43" s="65"/>
      <c r="HF43" s="65"/>
      <c r="HG43" s="65"/>
      <c r="HH43" s="65"/>
      <c r="HI43" s="65"/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5"/>
      <c r="HU43" s="65"/>
      <c r="HV43" s="65"/>
      <c r="HW43" s="65"/>
      <c r="HX43" s="65"/>
      <c r="HY43" s="65"/>
      <c r="HZ43" s="65"/>
      <c r="IA43" s="65"/>
      <c r="IB43" s="65"/>
      <c r="IC43" s="65"/>
      <c r="ID43" s="65"/>
      <c r="IE43" s="65"/>
      <c r="IF43" s="65"/>
      <c r="IG43" s="65"/>
      <c r="IH43" s="65"/>
      <c r="II43" s="65"/>
      <c r="IJ43" s="65"/>
      <c r="IK43" s="65"/>
      <c r="IL43" s="65"/>
      <c r="IM43" s="65"/>
      <c r="IN43" s="65"/>
      <c r="IO43" s="65"/>
      <c r="IP43" s="65"/>
      <c r="IQ43" s="65"/>
      <c r="IR43" s="65"/>
      <c r="IS43" s="65"/>
      <c r="IT43" s="65"/>
      <c r="IU43" s="65"/>
      <c r="IV43" s="65"/>
    </row>
    <row r="44" spans="1:256" s="14" customFormat="1" x14ac:dyDescent="0.2">
      <c r="A44" s="34"/>
      <c r="B44" s="34"/>
      <c r="C44" s="44"/>
      <c r="D44" s="71"/>
      <c r="E44" s="46"/>
      <c r="F44" s="49"/>
      <c r="G44" s="116"/>
      <c r="H44" s="49"/>
      <c r="I44" s="88"/>
      <c r="J44" s="49"/>
      <c r="K44" s="116"/>
      <c r="L44" s="49"/>
      <c r="M44" s="89"/>
      <c r="N44" s="9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  <c r="CR44" s="65"/>
      <c r="CS44" s="65"/>
      <c r="CT44" s="65"/>
      <c r="CU44" s="65"/>
      <c r="CV44" s="65"/>
      <c r="CW44" s="65"/>
      <c r="CX44" s="65"/>
      <c r="CY44" s="65"/>
      <c r="CZ44" s="65"/>
      <c r="DA44" s="65"/>
      <c r="DB44" s="65"/>
      <c r="DC44" s="65"/>
      <c r="DD44" s="65"/>
      <c r="DE44" s="65"/>
      <c r="DF44" s="65"/>
      <c r="DG44" s="65"/>
      <c r="DH44" s="65"/>
      <c r="DI44" s="65"/>
      <c r="DJ44" s="65"/>
      <c r="DK44" s="65"/>
      <c r="DL44" s="65"/>
      <c r="DM44" s="65"/>
      <c r="DN44" s="65"/>
      <c r="DO44" s="65"/>
      <c r="DP44" s="65"/>
      <c r="DQ44" s="65"/>
      <c r="DR44" s="65"/>
      <c r="DS44" s="65"/>
      <c r="DT44" s="65"/>
      <c r="DU44" s="65"/>
      <c r="DV44" s="65"/>
      <c r="DW44" s="65"/>
      <c r="DX44" s="65"/>
      <c r="DY44" s="65"/>
      <c r="DZ44" s="65"/>
      <c r="EA44" s="65"/>
      <c r="EB44" s="65"/>
      <c r="EC44" s="65"/>
      <c r="ED44" s="65"/>
      <c r="EE44" s="65"/>
      <c r="EF44" s="65"/>
      <c r="EG44" s="65"/>
      <c r="EH44" s="65"/>
      <c r="EI44" s="65"/>
      <c r="EJ44" s="65"/>
      <c r="EK44" s="65"/>
      <c r="EL44" s="65"/>
      <c r="EM44" s="65"/>
      <c r="EN44" s="65"/>
      <c r="EO44" s="65"/>
      <c r="EP44" s="65"/>
      <c r="EQ44" s="65"/>
      <c r="ER44" s="65"/>
      <c r="ES44" s="65"/>
      <c r="ET44" s="65"/>
      <c r="EU44" s="65"/>
      <c r="EV44" s="65"/>
      <c r="EW44" s="65"/>
      <c r="EX44" s="65"/>
      <c r="EY44" s="65"/>
      <c r="EZ44" s="65"/>
      <c r="FA44" s="65"/>
      <c r="FB44" s="65"/>
      <c r="FC44" s="65"/>
      <c r="FD44" s="65"/>
      <c r="FE44" s="65"/>
      <c r="FF44" s="65"/>
      <c r="FG44" s="65"/>
      <c r="FH44" s="65"/>
      <c r="FI44" s="65"/>
      <c r="FJ44" s="65"/>
      <c r="FK44" s="65"/>
      <c r="FL44" s="65"/>
      <c r="FM44" s="65"/>
      <c r="FN44" s="65"/>
      <c r="FO44" s="65"/>
      <c r="FP44" s="65"/>
      <c r="FQ44" s="65"/>
      <c r="FR44" s="65"/>
      <c r="FS44" s="65"/>
      <c r="FT44" s="65"/>
      <c r="FU44" s="65"/>
      <c r="FV44" s="65"/>
      <c r="FW44" s="65"/>
      <c r="FX44" s="65"/>
      <c r="FY44" s="65"/>
      <c r="FZ44" s="65"/>
      <c r="GA44" s="65"/>
      <c r="GB44" s="65"/>
      <c r="GC44" s="65"/>
      <c r="GD44" s="65"/>
      <c r="GE44" s="65"/>
      <c r="GF44" s="65"/>
      <c r="GG44" s="65"/>
      <c r="GH44" s="65"/>
      <c r="GI44" s="65"/>
      <c r="GJ44" s="65"/>
      <c r="GK44" s="65"/>
      <c r="GL44" s="65"/>
      <c r="GM44" s="65"/>
      <c r="GN44" s="65"/>
      <c r="GO44" s="65"/>
      <c r="GP44" s="65"/>
      <c r="GQ44" s="65"/>
      <c r="GR44" s="65"/>
      <c r="GS44" s="65"/>
      <c r="GT44" s="65"/>
      <c r="GU44" s="65"/>
      <c r="GV44" s="65"/>
      <c r="GW44" s="65"/>
      <c r="GX44" s="65"/>
      <c r="GY44" s="65"/>
      <c r="GZ44" s="65"/>
      <c r="HA44" s="65"/>
      <c r="HB44" s="65"/>
      <c r="HC44" s="65"/>
      <c r="HD44" s="65"/>
      <c r="HE44" s="65"/>
      <c r="HF44" s="65"/>
      <c r="HG44" s="65"/>
      <c r="HH44" s="65"/>
      <c r="HI44" s="65"/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5"/>
      <c r="HU44" s="65"/>
      <c r="HV44" s="65"/>
      <c r="HW44" s="65"/>
      <c r="HX44" s="65"/>
      <c r="HY44" s="65"/>
      <c r="HZ44" s="65"/>
      <c r="IA44" s="65"/>
      <c r="IB44" s="65"/>
      <c r="IC44" s="65"/>
      <c r="ID44" s="65"/>
      <c r="IE44" s="65"/>
      <c r="IF44" s="65"/>
      <c r="IG44" s="65"/>
      <c r="IH44" s="65"/>
      <c r="II44" s="65"/>
      <c r="IJ44" s="65"/>
      <c r="IK44" s="65"/>
      <c r="IL44" s="65"/>
      <c r="IM44" s="65"/>
      <c r="IN44" s="65"/>
      <c r="IO44" s="65"/>
      <c r="IP44" s="65"/>
      <c r="IQ44" s="65"/>
      <c r="IR44" s="65"/>
      <c r="IS44" s="65"/>
      <c r="IT44" s="65"/>
      <c r="IU44" s="65"/>
      <c r="IV44" s="65"/>
    </row>
    <row r="45" spans="1:256" s="14" customFormat="1" x14ac:dyDescent="0.2">
      <c r="A45" s="34"/>
      <c r="B45" s="34"/>
      <c r="C45" s="44"/>
      <c r="D45" s="71"/>
      <c r="E45" s="46"/>
      <c r="F45" s="49"/>
      <c r="G45" s="116"/>
      <c r="H45" s="49"/>
      <c r="I45" s="88"/>
      <c r="J45" s="49"/>
      <c r="K45" s="116"/>
      <c r="L45" s="49"/>
      <c r="M45" s="89"/>
      <c r="N45" s="9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  <c r="CR45" s="65"/>
      <c r="CS45" s="65"/>
      <c r="CT45" s="65"/>
      <c r="CU45" s="65"/>
      <c r="CV45" s="65"/>
      <c r="CW45" s="65"/>
      <c r="CX45" s="65"/>
      <c r="CY45" s="65"/>
      <c r="CZ45" s="65"/>
      <c r="DA45" s="65"/>
      <c r="DB45" s="65"/>
      <c r="DC45" s="65"/>
      <c r="DD45" s="65"/>
      <c r="DE45" s="65"/>
      <c r="DF45" s="65"/>
      <c r="DG45" s="65"/>
      <c r="DH45" s="65"/>
      <c r="DI45" s="65"/>
      <c r="DJ45" s="65"/>
      <c r="DK45" s="65"/>
      <c r="DL45" s="65"/>
      <c r="DM45" s="65"/>
      <c r="DN45" s="65"/>
      <c r="DO45" s="65"/>
      <c r="DP45" s="65"/>
      <c r="DQ45" s="65"/>
      <c r="DR45" s="65"/>
      <c r="DS45" s="65"/>
      <c r="DT45" s="65"/>
      <c r="DU45" s="65"/>
      <c r="DV45" s="65"/>
      <c r="DW45" s="65"/>
      <c r="DX45" s="65"/>
      <c r="DY45" s="65"/>
      <c r="DZ45" s="65"/>
      <c r="EA45" s="65"/>
      <c r="EB45" s="65"/>
      <c r="EC45" s="65"/>
      <c r="ED45" s="65"/>
      <c r="EE45" s="65"/>
      <c r="EF45" s="65"/>
      <c r="EG45" s="65"/>
      <c r="EH45" s="65"/>
      <c r="EI45" s="65"/>
      <c r="EJ45" s="65"/>
      <c r="EK45" s="65"/>
      <c r="EL45" s="65"/>
      <c r="EM45" s="65"/>
      <c r="EN45" s="65"/>
      <c r="EO45" s="65"/>
      <c r="EP45" s="65"/>
      <c r="EQ45" s="65"/>
      <c r="ER45" s="65"/>
      <c r="ES45" s="65"/>
      <c r="ET45" s="65"/>
      <c r="EU45" s="65"/>
      <c r="EV45" s="65"/>
      <c r="EW45" s="65"/>
      <c r="EX45" s="65"/>
      <c r="EY45" s="65"/>
      <c r="EZ45" s="65"/>
      <c r="FA45" s="65"/>
      <c r="FB45" s="65"/>
      <c r="FC45" s="65"/>
      <c r="FD45" s="65"/>
      <c r="FE45" s="65"/>
      <c r="FF45" s="65"/>
      <c r="FG45" s="65"/>
      <c r="FH45" s="65"/>
      <c r="FI45" s="65"/>
      <c r="FJ45" s="65"/>
      <c r="FK45" s="65"/>
      <c r="FL45" s="65"/>
      <c r="FM45" s="65"/>
      <c r="FN45" s="65"/>
      <c r="FO45" s="65"/>
      <c r="FP45" s="65"/>
      <c r="FQ45" s="65"/>
      <c r="FR45" s="65"/>
      <c r="FS45" s="65"/>
      <c r="FT45" s="65"/>
      <c r="FU45" s="65"/>
      <c r="FV45" s="65"/>
      <c r="FW45" s="65"/>
      <c r="FX45" s="65"/>
      <c r="FY45" s="65"/>
      <c r="FZ45" s="65"/>
      <c r="GA45" s="65"/>
      <c r="GB45" s="65"/>
      <c r="GC45" s="65"/>
      <c r="GD45" s="65"/>
      <c r="GE45" s="65"/>
      <c r="GF45" s="65"/>
      <c r="GG45" s="65"/>
      <c r="GH45" s="65"/>
      <c r="GI45" s="65"/>
      <c r="GJ45" s="65"/>
      <c r="GK45" s="65"/>
      <c r="GL45" s="65"/>
      <c r="GM45" s="65"/>
      <c r="GN45" s="65"/>
      <c r="GO45" s="65"/>
      <c r="GP45" s="65"/>
      <c r="GQ45" s="65"/>
      <c r="GR45" s="65"/>
      <c r="GS45" s="65"/>
      <c r="GT45" s="65"/>
      <c r="GU45" s="65"/>
      <c r="GV45" s="65"/>
      <c r="GW45" s="65"/>
      <c r="GX45" s="65"/>
      <c r="GY45" s="65"/>
      <c r="GZ45" s="65"/>
      <c r="HA45" s="65"/>
      <c r="HB45" s="65"/>
      <c r="HC45" s="65"/>
      <c r="HD45" s="65"/>
      <c r="HE45" s="65"/>
      <c r="HF45" s="65"/>
      <c r="HG45" s="65"/>
      <c r="HH45" s="65"/>
      <c r="HI45" s="65"/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5"/>
      <c r="HU45" s="65"/>
      <c r="HV45" s="65"/>
      <c r="HW45" s="65"/>
      <c r="HX45" s="65"/>
      <c r="HY45" s="65"/>
      <c r="HZ45" s="65"/>
      <c r="IA45" s="65"/>
      <c r="IB45" s="65"/>
      <c r="IC45" s="65"/>
      <c r="ID45" s="65"/>
      <c r="IE45" s="65"/>
      <c r="IF45" s="65"/>
      <c r="IG45" s="65"/>
      <c r="IH45" s="65"/>
      <c r="II45" s="65"/>
      <c r="IJ45" s="65"/>
      <c r="IK45" s="65"/>
      <c r="IL45" s="65"/>
      <c r="IM45" s="65"/>
      <c r="IN45" s="65"/>
      <c r="IO45" s="65"/>
      <c r="IP45" s="65"/>
      <c r="IQ45" s="65"/>
      <c r="IR45" s="65"/>
      <c r="IS45" s="65"/>
      <c r="IT45" s="65"/>
      <c r="IU45" s="65"/>
      <c r="IV45" s="65"/>
    </row>
    <row r="46" spans="1:256" s="79" customFormat="1" ht="15" customHeight="1" x14ac:dyDescent="0.2">
      <c r="A46" s="75"/>
      <c r="B46" s="75"/>
      <c r="C46" s="75"/>
      <c r="D46" s="78"/>
      <c r="E46" s="78"/>
      <c r="G46" s="189">
        <v>44621</v>
      </c>
      <c r="I46" s="88"/>
      <c r="K46" s="189">
        <v>44713</v>
      </c>
      <c r="M46" s="88"/>
      <c r="N46" s="95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  <c r="CH46" s="83"/>
      <c r="CI46" s="83"/>
      <c r="CJ46" s="83"/>
      <c r="CK46" s="83"/>
      <c r="CL46" s="83"/>
      <c r="CM46" s="83"/>
      <c r="CN46" s="83"/>
      <c r="CO46" s="83"/>
      <c r="CP46" s="83"/>
      <c r="CQ46" s="83"/>
      <c r="CR46" s="83"/>
      <c r="CS46" s="83"/>
      <c r="CT46" s="83"/>
      <c r="CU46" s="83"/>
      <c r="CV46" s="83"/>
      <c r="CW46" s="83"/>
      <c r="CX46" s="83"/>
      <c r="CY46" s="83"/>
      <c r="CZ46" s="83"/>
      <c r="DA46" s="83"/>
      <c r="DB46" s="83"/>
      <c r="DC46" s="83"/>
      <c r="DD46" s="83"/>
      <c r="DE46" s="83"/>
      <c r="DF46" s="83"/>
      <c r="DG46" s="83"/>
      <c r="DH46" s="83"/>
      <c r="DI46" s="83"/>
      <c r="DJ46" s="83"/>
      <c r="DK46" s="83"/>
      <c r="DL46" s="83"/>
      <c r="DM46" s="83"/>
      <c r="DN46" s="83"/>
      <c r="DO46" s="83"/>
      <c r="DP46" s="83"/>
      <c r="DQ46" s="83"/>
      <c r="DR46" s="83"/>
      <c r="DS46" s="83"/>
      <c r="DT46" s="83"/>
      <c r="DU46" s="83"/>
      <c r="DV46" s="83"/>
      <c r="DW46" s="83"/>
      <c r="DX46" s="83"/>
      <c r="DY46" s="83"/>
      <c r="DZ46" s="83"/>
      <c r="EA46" s="83"/>
      <c r="EB46" s="83"/>
      <c r="EC46" s="83"/>
      <c r="ED46" s="83"/>
      <c r="EE46" s="83"/>
      <c r="EF46" s="83"/>
      <c r="EG46" s="83"/>
      <c r="EH46" s="83"/>
      <c r="EI46" s="83"/>
      <c r="EJ46" s="83"/>
      <c r="EK46" s="83"/>
      <c r="EL46" s="83"/>
      <c r="EM46" s="83"/>
      <c r="EN46" s="83"/>
      <c r="EO46" s="83"/>
      <c r="EP46" s="83"/>
      <c r="EQ46" s="83"/>
      <c r="ER46" s="83"/>
      <c r="ES46" s="83"/>
      <c r="ET46" s="83"/>
      <c r="EU46" s="83"/>
      <c r="EV46" s="83"/>
      <c r="EW46" s="83"/>
      <c r="EX46" s="83"/>
      <c r="EY46" s="83"/>
      <c r="EZ46" s="83"/>
      <c r="FA46" s="83"/>
      <c r="FB46" s="83"/>
      <c r="FC46" s="83"/>
      <c r="FD46" s="83"/>
      <c r="FE46" s="83"/>
      <c r="FF46" s="83"/>
      <c r="FG46" s="83"/>
      <c r="FH46" s="83"/>
      <c r="FI46" s="83"/>
      <c r="FJ46" s="83"/>
      <c r="FK46" s="83"/>
      <c r="FL46" s="83"/>
      <c r="FM46" s="83"/>
      <c r="FN46" s="83"/>
      <c r="FO46" s="83"/>
      <c r="FP46" s="83"/>
      <c r="FQ46" s="83"/>
      <c r="FR46" s="83"/>
      <c r="FS46" s="83"/>
      <c r="FT46" s="83"/>
      <c r="FU46" s="83"/>
      <c r="FV46" s="83"/>
      <c r="FW46" s="83"/>
      <c r="FX46" s="83"/>
      <c r="FY46" s="83"/>
      <c r="FZ46" s="83"/>
      <c r="GA46" s="83"/>
      <c r="GB46" s="83"/>
      <c r="GC46" s="83"/>
      <c r="GD46" s="83"/>
      <c r="GE46" s="83"/>
      <c r="GF46" s="83"/>
      <c r="GG46" s="83"/>
      <c r="GH46" s="83"/>
      <c r="GI46" s="83"/>
      <c r="GJ46" s="83"/>
      <c r="GK46" s="83"/>
      <c r="GL46" s="83"/>
      <c r="GM46" s="83"/>
      <c r="GN46" s="83"/>
      <c r="GO46" s="83"/>
      <c r="GP46" s="83"/>
      <c r="GQ46" s="83"/>
      <c r="GR46" s="83"/>
      <c r="GS46" s="83"/>
      <c r="GT46" s="83"/>
      <c r="GU46" s="83"/>
      <c r="GV46" s="83"/>
      <c r="GW46" s="83"/>
      <c r="GX46" s="83"/>
      <c r="GY46" s="83"/>
      <c r="GZ46" s="83"/>
      <c r="HA46" s="83"/>
      <c r="HB46" s="83"/>
      <c r="HC46" s="83"/>
      <c r="HD46" s="83"/>
      <c r="HE46" s="83"/>
      <c r="HF46" s="83"/>
      <c r="HG46" s="83"/>
      <c r="HH46" s="83"/>
      <c r="HI46" s="83"/>
      <c r="HJ46" s="83"/>
      <c r="HK46" s="83"/>
      <c r="HL46" s="83"/>
      <c r="HM46" s="83"/>
      <c r="HN46" s="83"/>
      <c r="HO46" s="83"/>
      <c r="HP46" s="83"/>
      <c r="HQ46" s="83"/>
      <c r="HR46" s="83"/>
      <c r="HS46" s="83"/>
      <c r="HT46" s="83"/>
      <c r="HU46" s="83"/>
      <c r="HV46" s="83"/>
      <c r="HW46" s="83"/>
      <c r="HX46" s="83"/>
      <c r="HY46" s="83"/>
      <c r="HZ46" s="83"/>
      <c r="IA46" s="83"/>
      <c r="IB46" s="83"/>
      <c r="IC46" s="83"/>
      <c r="ID46" s="83"/>
      <c r="IE46" s="83"/>
      <c r="IF46" s="83"/>
      <c r="IG46" s="83"/>
      <c r="IH46" s="83"/>
      <c r="II46" s="83"/>
      <c r="IJ46" s="83"/>
      <c r="IK46" s="83"/>
      <c r="IL46" s="83"/>
      <c r="IM46" s="83"/>
      <c r="IN46" s="83"/>
      <c r="IO46" s="83"/>
      <c r="IP46" s="83"/>
      <c r="IQ46" s="83"/>
      <c r="IR46" s="83"/>
      <c r="IS46" s="83"/>
      <c r="IT46" s="83"/>
      <c r="IU46" s="83"/>
      <c r="IV46" s="83"/>
    </row>
    <row r="47" spans="1:256" s="79" customFormat="1" x14ac:dyDescent="0.2">
      <c r="A47" s="75" t="s">
        <v>51</v>
      </c>
      <c r="B47" s="82" t="s">
        <v>19</v>
      </c>
      <c r="C47" s="75" t="s">
        <v>20</v>
      </c>
      <c r="D47" s="75" t="s">
        <v>52</v>
      </c>
      <c r="E47" s="75"/>
      <c r="F47" s="52" t="s">
        <v>53</v>
      </c>
      <c r="G47" s="190" t="s">
        <v>54</v>
      </c>
      <c r="H47" s="52" t="s">
        <v>53</v>
      </c>
      <c r="I47" s="88"/>
      <c r="J47" s="52" t="s">
        <v>53</v>
      </c>
      <c r="K47" s="190" t="s">
        <v>54</v>
      </c>
      <c r="L47" s="52" t="s">
        <v>53</v>
      </c>
      <c r="M47" s="88"/>
      <c r="N47" s="95" t="s">
        <v>55</v>
      </c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  <c r="CE47" s="83"/>
      <c r="CF47" s="83"/>
      <c r="CG47" s="83"/>
      <c r="CH47" s="83"/>
      <c r="CI47" s="83"/>
      <c r="CJ47" s="83"/>
      <c r="CK47" s="83"/>
      <c r="CL47" s="83"/>
      <c r="CM47" s="83"/>
      <c r="CN47" s="83"/>
      <c r="CO47" s="83"/>
      <c r="CP47" s="83"/>
      <c r="CQ47" s="83"/>
      <c r="CR47" s="83"/>
      <c r="CS47" s="83"/>
      <c r="CT47" s="83"/>
      <c r="CU47" s="83"/>
      <c r="CV47" s="83"/>
      <c r="CW47" s="83"/>
      <c r="CX47" s="83"/>
      <c r="CY47" s="83"/>
      <c r="CZ47" s="83"/>
      <c r="DA47" s="83"/>
      <c r="DB47" s="83"/>
      <c r="DC47" s="83"/>
      <c r="DD47" s="83"/>
      <c r="DE47" s="83"/>
      <c r="DF47" s="83"/>
      <c r="DG47" s="83"/>
      <c r="DH47" s="83"/>
      <c r="DI47" s="83"/>
      <c r="DJ47" s="83"/>
      <c r="DK47" s="83"/>
      <c r="DL47" s="83"/>
      <c r="DM47" s="83"/>
      <c r="DN47" s="83"/>
      <c r="DO47" s="83"/>
      <c r="DP47" s="83"/>
      <c r="DQ47" s="83"/>
      <c r="DR47" s="83"/>
      <c r="DS47" s="83"/>
      <c r="DT47" s="83"/>
      <c r="DU47" s="83"/>
      <c r="DV47" s="83"/>
      <c r="DW47" s="83"/>
      <c r="DX47" s="83"/>
      <c r="DY47" s="83"/>
      <c r="DZ47" s="83"/>
      <c r="EA47" s="83"/>
      <c r="EB47" s="83"/>
      <c r="EC47" s="83"/>
      <c r="ED47" s="83"/>
      <c r="EE47" s="83"/>
      <c r="EF47" s="83"/>
      <c r="EG47" s="83"/>
      <c r="EH47" s="83"/>
      <c r="EI47" s="83"/>
      <c r="EJ47" s="83"/>
      <c r="EK47" s="83"/>
      <c r="EL47" s="83"/>
      <c r="EM47" s="83"/>
      <c r="EN47" s="83"/>
      <c r="EO47" s="83"/>
      <c r="EP47" s="83"/>
      <c r="EQ47" s="83"/>
      <c r="ER47" s="83"/>
      <c r="ES47" s="83"/>
      <c r="ET47" s="83"/>
      <c r="EU47" s="83"/>
      <c r="EV47" s="83"/>
      <c r="EW47" s="83"/>
      <c r="EX47" s="83"/>
      <c r="EY47" s="83"/>
      <c r="EZ47" s="83"/>
      <c r="FA47" s="83"/>
      <c r="FB47" s="83"/>
      <c r="FC47" s="83"/>
      <c r="FD47" s="83"/>
      <c r="FE47" s="83"/>
      <c r="FF47" s="83"/>
      <c r="FG47" s="83"/>
      <c r="FH47" s="83"/>
      <c r="FI47" s="83"/>
      <c r="FJ47" s="83"/>
      <c r="FK47" s="83"/>
      <c r="FL47" s="83"/>
      <c r="FM47" s="83"/>
      <c r="FN47" s="83"/>
      <c r="FO47" s="83"/>
      <c r="FP47" s="83"/>
      <c r="FQ47" s="83"/>
      <c r="FR47" s="83"/>
      <c r="FS47" s="83"/>
      <c r="FT47" s="83"/>
      <c r="FU47" s="83"/>
      <c r="FV47" s="83"/>
      <c r="FW47" s="83"/>
      <c r="FX47" s="83"/>
      <c r="FY47" s="83"/>
      <c r="FZ47" s="83"/>
      <c r="GA47" s="83"/>
      <c r="GB47" s="83"/>
      <c r="GC47" s="83"/>
      <c r="GD47" s="83"/>
      <c r="GE47" s="83"/>
      <c r="GF47" s="83"/>
      <c r="GG47" s="83"/>
      <c r="GH47" s="83"/>
      <c r="GI47" s="83"/>
      <c r="GJ47" s="83"/>
      <c r="GK47" s="83"/>
      <c r="GL47" s="83"/>
      <c r="GM47" s="83"/>
      <c r="GN47" s="83"/>
      <c r="GO47" s="83"/>
      <c r="GP47" s="83"/>
      <c r="GQ47" s="83"/>
      <c r="GR47" s="83"/>
      <c r="GS47" s="83"/>
      <c r="GT47" s="83"/>
      <c r="GU47" s="83"/>
      <c r="GV47" s="83"/>
      <c r="GW47" s="83"/>
      <c r="GX47" s="83"/>
      <c r="GY47" s="83"/>
      <c r="GZ47" s="83"/>
      <c r="HA47" s="83"/>
      <c r="HB47" s="83"/>
      <c r="HC47" s="83"/>
      <c r="HD47" s="83"/>
      <c r="HE47" s="83"/>
      <c r="HF47" s="83"/>
      <c r="HG47" s="83"/>
      <c r="HH47" s="83"/>
      <c r="HI47" s="83"/>
      <c r="HJ47" s="83"/>
      <c r="HK47" s="83"/>
      <c r="HL47" s="83"/>
      <c r="HM47" s="83"/>
      <c r="HN47" s="83"/>
      <c r="HO47" s="83"/>
      <c r="HP47" s="83"/>
      <c r="HQ47" s="83"/>
      <c r="HR47" s="83"/>
      <c r="HS47" s="83"/>
      <c r="HT47" s="83"/>
      <c r="HU47" s="83"/>
      <c r="HV47" s="83"/>
      <c r="HW47" s="83"/>
      <c r="HX47" s="83"/>
      <c r="HY47" s="83"/>
      <c r="HZ47" s="83"/>
      <c r="IA47" s="83"/>
      <c r="IB47" s="83"/>
      <c r="IC47" s="83"/>
      <c r="ID47" s="83"/>
      <c r="IE47" s="83"/>
      <c r="IF47" s="83"/>
      <c r="IG47" s="83"/>
      <c r="IH47" s="83"/>
      <c r="II47" s="83"/>
      <c r="IJ47" s="83"/>
      <c r="IK47" s="83"/>
      <c r="IL47" s="83"/>
      <c r="IM47" s="83"/>
      <c r="IN47" s="83"/>
      <c r="IO47" s="83"/>
      <c r="IP47" s="83"/>
      <c r="IQ47" s="83"/>
      <c r="IR47" s="83"/>
      <c r="IS47" s="83"/>
      <c r="IT47" s="83"/>
      <c r="IU47" s="83"/>
      <c r="IV47" s="83"/>
    </row>
    <row r="48" spans="1:256" s="79" customFormat="1" x14ac:dyDescent="0.2">
      <c r="A48" s="75"/>
      <c r="B48" s="82" t="s">
        <v>26</v>
      </c>
      <c r="C48" s="75" t="s">
        <v>27</v>
      </c>
      <c r="D48" s="75" t="s">
        <v>56</v>
      </c>
      <c r="E48" s="75"/>
      <c r="F48" s="52" t="s">
        <v>57</v>
      </c>
      <c r="G48" s="77" t="s">
        <v>58</v>
      </c>
      <c r="H48" s="52" t="s">
        <v>57</v>
      </c>
      <c r="I48" s="88"/>
      <c r="J48" s="52" t="s">
        <v>57</v>
      </c>
      <c r="K48" s="77" t="s">
        <v>58</v>
      </c>
      <c r="L48" s="52" t="s">
        <v>57</v>
      </c>
      <c r="M48" s="88"/>
      <c r="N48" s="95" t="s">
        <v>17</v>
      </c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83"/>
      <c r="DF48" s="83"/>
      <c r="DG48" s="83"/>
      <c r="DH48" s="83"/>
      <c r="DI48" s="83"/>
      <c r="DJ48" s="83"/>
      <c r="DK48" s="83"/>
      <c r="DL48" s="83"/>
      <c r="DM48" s="83"/>
      <c r="DN48" s="83"/>
      <c r="DO48" s="83"/>
      <c r="DP48" s="83"/>
      <c r="DQ48" s="83"/>
      <c r="DR48" s="83"/>
      <c r="DS48" s="83"/>
      <c r="DT48" s="83"/>
      <c r="DU48" s="83"/>
      <c r="DV48" s="83"/>
      <c r="DW48" s="83"/>
      <c r="DX48" s="83"/>
      <c r="DY48" s="83"/>
      <c r="DZ48" s="83"/>
      <c r="EA48" s="83"/>
      <c r="EB48" s="83"/>
      <c r="EC48" s="83"/>
      <c r="ED48" s="83"/>
      <c r="EE48" s="83"/>
      <c r="EF48" s="83"/>
      <c r="EG48" s="83"/>
      <c r="EH48" s="83"/>
      <c r="EI48" s="83"/>
      <c r="EJ48" s="83"/>
      <c r="EK48" s="83"/>
      <c r="EL48" s="83"/>
      <c r="EM48" s="83"/>
      <c r="EN48" s="83"/>
      <c r="EO48" s="83"/>
      <c r="EP48" s="83"/>
      <c r="EQ48" s="83"/>
      <c r="ER48" s="83"/>
      <c r="ES48" s="83"/>
      <c r="ET48" s="83"/>
      <c r="EU48" s="83"/>
      <c r="EV48" s="83"/>
      <c r="EW48" s="83"/>
      <c r="EX48" s="83"/>
      <c r="EY48" s="83"/>
      <c r="EZ48" s="83"/>
      <c r="FA48" s="83"/>
      <c r="FB48" s="83"/>
      <c r="FC48" s="83"/>
      <c r="FD48" s="83"/>
      <c r="FE48" s="83"/>
      <c r="FF48" s="83"/>
      <c r="FG48" s="83"/>
      <c r="FH48" s="83"/>
      <c r="FI48" s="83"/>
      <c r="FJ48" s="83"/>
      <c r="FK48" s="83"/>
      <c r="FL48" s="83"/>
      <c r="FM48" s="83"/>
      <c r="FN48" s="83"/>
      <c r="FO48" s="83"/>
      <c r="FP48" s="83"/>
      <c r="FQ48" s="83"/>
      <c r="FR48" s="83"/>
      <c r="FS48" s="83"/>
      <c r="FT48" s="83"/>
      <c r="FU48" s="83"/>
      <c r="FV48" s="83"/>
      <c r="FW48" s="83"/>
      <c r="FX48" s="83"/>
      <c r="FY48" s="83"/>
      <c r="FZ48" s="83"/>
      <c r="GA48" s="83"/>
      <c r="GB48" s="83"/>
      <c r="GC48" s="83"/>
      <c r="GD48" s="83"/>
      <c r="GE48" s="83"/>
      <c r="GF48" s="83"/>
      <c r="GG48" s="83"/>
      <c r="GH48" s="83"/>
      <c r="GI48" s="83"/>
      <c r="GJ48" s="83"/>
      <c r="GK48" s="83"/>
      <c r="GL48" s="83"/>
      <c r="GM48" s="83"/>
      <c r="GN48" s="83"/>
      <c r="GO48" s="83"/>
      <c r="GP48" s="83"/>
      <c r="GQ48" s="83"/>
      <c r="GR48" s="83"/>
      <c r="GS48" s="83"/>
      <c r="GT48" s="83"/>
      <c r="GU48" s="83"/>
      <c r="GV48" s="83"/>
      <c r="GW48" s="83"/>
      <c r="GX48" s="83"/>
      <c r="GY48" s="83"/>
      <c r="GZ48" s="83"/>
      <c r="HA48" s="83"/>
      <c r="HB48" s="83"/>
      <c r="HC48" s="83"/>
      <c r="HD48" s="83"/>
      <c r="HE48" s="83"/>
      <c r="HF48" s="83"/>
      <c r="HG48" s="83"/>
      <c r="HH48" s="83"/>
      <c r="HI48" s="83"/>
      <c r="HJ48" s="83"/>
      <c r="HK48" s="83"/>
      <c r="HL48" s="83"/>
      <c r="HM48" s="83"/>
      <c r="HN48" s="83"/>
      <c r="HO48" s="83"/>
      <c r="HP48" s="83"/>
      <c r="HQ48" s="83"/>
      <c r="HR48" s="83"/>
      <c r="HS48" s="83"/>
      <c r="HT48" s="83"/>
      <c r="HU48" s="83"/>
      <c r="HV48" s="83"/>
      <c r="HW48" s="83"/>
      <c r="HX48" s="83"/>
      <c r="HY48" s="83"/>
      <c r="HZ48" s="83"/>
      <c r="IA48" s="83"/>
      <c r="IB48" s="83"/>
      <c r="IC48" s="83"/>
      <c r="ID48" s="83"/>
      <c r="IE48" s="83"/>
      <c r="IF48" s="83"/>
      <c r="IG48" s="83"/>
      <c r="IH48" s="83"/>
      <c r="II48" s="83"/>
      <c r="IJ48" s="83"/>
      <c r="IK48" s="83"/>
      <c r="IL48" s="83"/>
      <c r="IM48" s="83"/>
      <c r="IN48" s="83"/>
      <c r="IO48" s="83"/>
      <c r="IP48" s="83"/>
      <c r="IQ48" s="83"/>
      <c r="IR48" s="83"/>
      <c r="IS48" s="83"/>
      <c r="IT48" s="83"/>
      <c r="IU48" s="83"/>
      <c r="IV48" s="83"/>
    </row>
    <row r="49" spans="1:256" s="79" customFormat="1" ht="7.9" customHeight="1" x14ac:dyDescent="0.2">
      <c r="A49" s="87"/>
      <c r="B49" s="90"/>
      <c r="C49" s="87"/>
      <c r="D49" s="87"/>
      <c r="E49" s="87"/>
      <c r="F49" s="88"/>
      <c r="G49" s="94"/>
      <c r="H49" s="88"/>
      <c r="I49" s="88"/>
      <c r="J49" s="88"/>
      <c r="K49" s="94"/>
      <c r="L49" s="88"/>
      <c r="M49" s="88"/>
      <c r="N49" s="96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3"/>
      <c r="CC49" s="83"/>
      <c r="CD49" s="83"/>
      <c r="CE49" s="83"/>
      <c r="CF49" s="83"/>
      <c r="CG49" s="83"/>
      <c r="CH49" s="83"/>
      <c r="CI49" s="83"/>
      <c r="CJ49" s="83"/>
      <c r="CK49" s="83"/>
      <c r="CL49" s="83"/>
      <c r="CM49" s="83"/>
      <c r="CN49" s="83"/>
      <c r="CO49" s="83"/>
      <c r="CP49" s="83"/>
      <c r="CQ49" s="83"/>
      <c r="CR49" s="83"/>
      <c r="CS49" s="83"/>
      <c r="CT49" s="83"/>
      <c r="CU49" s="83"/>
      <c r="CV49" s="83"/>
      <c r="CW49" s="83"/>
      <c r="CX49" s="83"/>
      <c r="CY49" s="83"/>
      <c r="CZ49" s="83"/>
      <c r="DA49" s="83"/>
      <c r="DB49" s="83"/>
      <c r="DC49" s="83"/>
      <c r="DD49" s="83"/>
      <c r="DE49" s="83"/>
      <c r="DF49" s="83"/>
      <c r="DG49" s="83"/>
      <c r="DH49" s="83"/>
      <c r="DI49" s="83"/>
      <c r="DJ49" s="83"/>
      <c r="DK49" s="83"/>
      <c r="DL49" s="83"/>
      <c r="DM49" s="83"/>
      <c r="DN49" s="83"/>
      <c r="DO49" s="83"/>
      <c r="DP49" s="83"/>
      <c r="DQ49" s="83"/>
      <c r="DR49" s="83"/>
      <c r="DS49" s="83"/>
      <c r="DT49" s="83"/>
      <c r="DU49" s="83"/>
      <c r="DV49" s="83"/>
      <c r="DW49" s="83"/>
      <c r="DX49" s="83"/>
      <c r="DY49" s="83"/>
      <c r="DZ49" s="83"/>
      <c r="EA49" s="83"/>
      <c r="EB49" s="83"/>
      <c r="EC49" s="83"/>
      <c r="ED49" s="83"/>
      <c r="EE49" s="83"/>
      <c r="EF49" s="83"/>
      <c r="EG49" s="83"/>
      <c r="EH49" s="83"/>
      <c r="EI49" s="83"/>
      <c r="EJ49" s="83"/>
      <c r="EK49" s="83"/>
      <c r="EL49" s="83"/>
      <c r="EM49" s="83"/>
      <c r="EN49" s="83"/>
      <c r="EO49" s="83"/>
      <c r="EP49" s="83"/>
      <c r="EQ49" s="83"/>
      <c r="ER49" s="83"/>
      <c r="ES49" s="83"/>
      <c r="ET49" s="83"/>
      <c r="EU49" s="83"/>
      <c r="EV49" s="83"/>
      <c r="EW49" s="83"/>
      <c r="EX49" s="83"/>
      <c r="EY49" s="83"/>
      <c r="EZ49" s="83"/>
      <c r="FA49" s="83"/>
      <c r="FB49" s="83"/>
      <c r="FC49" s="83"/>
      <c r="FD49" s="83"/>
      <c r="FE49" s="83"/>
      <c r="FF49" s="83"/>
      <c r="FG49" s="83"/>
      <c r="FH49" s="83"/>
      <c r="FI49" s="83"/>
      <c r="FJ49" s="83"/>
      <c r="FK49" s="83"/>
      <c r="FL49" s="83"/>
      <c r="FM49" s="83"/>
      <c r="FN49" s="83"/>
      <c r="FO49" s="83"/>
      <c r="FP49" s="83"/>
      <c r="FQ49" s="83"/>
      <c r="FR49" s="83"/>
      <c r="FS49" s="83"/>
      <c r="FT49" s="83"/>
      <c r="FU49" s="83"/>
      <c r="FV49" s="83"/>
      <c r="FW49" s="83"/>
      <c r="FX49" s="83"/>
      <c r="FY49" s="83"/>
      <c r="FZ49" s="83"/>
      <c r="GA49" s="83"/>
      <c r="GB49" s="83"/>
      <c r="GC49" s="83"/>
      <c r="GD49" s="83"/>
      <c r="GE49" s="83"/>
      <c r="GF49" s="83"/>
      <c r="GG49" s="83"/>
      <c r="GH49" s="83"/>
      <c r="GI49" s="83"/>
      <c r="GJ49" s="83"/>
      <c r="GK49" s="83"/>
      <c r="GL49" s="83"/>
      <c r="GM49" s="83"/>
      <c r="GN49" s="83"/>
      <c r="GO49" s="83"/>
      <c r="GP49" s="83"/>
      <c r="GQ49" s="83"/>
      <c r="GR49" s="83"/>
      <c r="GS49" s="83"/>
      <c r="GT49" s="83"/>
      <c r="GU49" s="83"/>
      <c r="GV49" s="83"/>
      <c r="GW49" s="83"/>
      <c r="GX49" s="83"/>
      <c r="GY49" s="83"/>
      <c r="GZ49" s="83"/>
      <c r="HA49" s="83"/>
      <c r="HB49" s="83"/>
      <c r="HC49" s="83"/>
      <c r="HD49" s="83"/>
      <c r="HE49" s="83"/>
      <c r="HF49" s="83"/>
      <c r="HG49" s="83"/>
      <c r="HH49" s="83"/>
      <c r="HI49" s="83"/>
      <c r="HJ49" s="83"/>
      <c r="HK49" s="83"/>
      <c r="HL49" s="83"/>
      <c r="HM49" s="83"/>
      <c r="HN49" s="83"/>
      <c r="HO49" s="83"/>
      <c r="HP49" s="83"/>
      <c r="HQ49" s="83"/>
      <c r="HR49" s="83"/>
      <c r="HS49" s="83"/>
      <c r="HT49" s="83"/>
      <c r="HU49" s="83"/>
      <c r="HV49" s="83"/>
      <c r="HW49" s="83"/>
      <c r="HX49" s="83"/>
      <c r="HY49" s="83"/>
      <c r="HZ49" s="83"/>
      <c r="IA49" s="83"/>
      <c r="IB49" s="83"/>
      <c r="IC49" s="83"/>
      <c r="ID49" s="83"/>
      <c r="IE49" s="83"/>
      <c r="IF49" s="83"/>
      <c r="IG49" s="83"/>
      <c r="IH49" s="83"/>
      <c r="II49" s="83"/>
      <c r="IJ49" s="83"/>
      <c r="IK49" s="83"/>
      <c r="IL49" s="83"/>
      <c r="IM49" s="83"/>
      <c r="IN49" s="83"/>
      <c r="IO49" s="83"/>
      <c r="IP49" s="83"/>
      <c r="IQ49" s="83"/>
      <c r="IR49" s="83"/>
      <c r="IS49" s="83"/>
      <c r="IT49" s="83"/>
      <c r="IU49" s="83"/>
      <c r="IV49" s="83"/>
    </row>
    <row r="50" spans="1:256" s="14" customFormat="1" x14ac:dyDescent="0.2">
      <c r="A50" s="34" t="s">
        <v>63</v>
      </c>
      <c r="B50" s="34" t="s">
        <v>121</v>
      </c>
      <c r="C50" s="44"/>
      <c r="D50" s="71">
        <v>44742</v>
      </c>
      <c r="E50" s="44"/>
      <c r="F50" s="45">
        <v>1641119.69</v>
      </c>
      <c r="G50" s="116">
        <f>H50/F50</f>
        <v>1</v>
      </c>
      <c r="H50" s="45">
        <v>1641119.69</v>
      </c>
      <c r="I50" s="93" t="s">
        <v>61</v>
      </c>
      <c r="J50" s="45">
        <v>3383030.36</v>
      </c>
      <c r="K50" s="116">
        <f>L50/J50</f>
        <v>1</v>
      </c>
      <c r="L50" s="45">
        <v>3383030.36</v>
      </c>
      <c r="M50" s="93"/>
      <c r="N50" s="9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  <c r="DW50" s="65"/>
      <c r="DX50" s="65"/>
      <c r="DY50" s="65"/>
      <c r="DZ50" s="65"/>
      <c r="EA50" s="65"/>
      <c r="EB50" s="65"/>
      <c r="EC50" s="65"/>
      <c r="ED50" s="65"/>
      <c r="EE50" s="65"/>
      <c r="EF50" s="65"/>
      <c r="EG50" s="65"/>
      <c r="EH50" s="65"/>
      <c r="EI50" s="65"/>
      <c r="EJ50" s="65"/>
      <c r="EK50" s="65"/>
      <c r="EL50" s="65"/>
      <c r="EM50" s="65"/>
      <c r="EN50" s="65"/>
      <c r="EO50" s="65"/>
      <c r="EP50" s="65"/>
      <c r="EQ50" s="65"/>
      <c r="ER50" s="65"/>
      <c r="ES50" s="65"/>
      <c r="ET50" s="65"/>
      <c r="EU50" s="65"/>
      <c r="EV50" s="65"/>
      <c r="EW50" s="65"/>
      <c r="EX50" s="65"/>
      <c r="EY50" s="65"/>
      <c r="EZ50" s="65"/>
      <c r="FA50" s="65"/>
      <c r="FB50" s="65"/>
      <c r="FC50" s="65"/>
      <c r="FD50" s="65"/>
      <c r="FE50" s="65"/>
      <c r="FF50" s="65"/>
      <c r="FG50" s="65"/>
      <c r="FH50" s="65"/>
      <c r="FI50" s="65"/>
      <c r="FJ50" s="65"/>
      <c r="FK50" s="65"/>
      <c r="FL50" s="65"/>
      <c r="FM50" s="65"/>
      <c r="FN50" s="65"/>
      <c r="FO50" s="65"/>
      <c r="FP50" s="65"/>
      <c r="FQ50" s="65"/>
      <c r="FR50" s="65"/>
      <c r="FS50" s="65"/>
      <c r="FT50" s="65"/>
      <c r="FU50" s="65"/>
      <c r="FV50" s="65"/>
      <c r="FW50" s="65"/>
      <c r="FX50" s="65"/>
      <c r="FY50" s="65"/>
      <c r="FZ50" s="65"/>
      <c r="GA50" s="65"/>
      <c r="GB50" s="65"/>
      <c r="GC50" s="65"/>
      <c r="GD50" s="65"/>
      <c r="GE50" s="65"/>
      <c r="GF50" s="65"/>
      <c r="GG50" s="65"/>
      <c r="GH50" s="65"/>
      <c r="GI50" s="65"/>
      <c r="GJ50" s="65"/>
      <c r="GK50" s="65"/>
      <c r="GL50" s="65"/>
      <c r="GM50" s="65"/>
      <c r="GN50" s="65"/>
      <c r="GO50" s="65"/>
      <c r="GP50" s="65"/>
      <c r="GQ50" s="65"/>
      <c r="GR50" s="65"/>
      <c r="GS50" s="65"/>
      <c r="GT50" s="65"/>
      <c r="GU50" s="65"/>
      <c r="GV50" s="65"/>
      <c r="GW50" s="65"/>
      <c r="GX50" s="65"/>
      <c r="GY50" s="65"/>
      <c r="GZ50" s="65"/>
      <c r="HA50" s="65"/>
      <c r="HB50" s="65"/>
      <c r="HC50" s="65"/>
      <c r="HD50" s="65"/>
      <c r="HE50" s="65"/>
      <c r="HF50" s="65"/>
      <c r="HG50" s="65"/>
      <c r="HH50" s="65"/>
      <c r="HI50" s="65"/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5"/>
      <c r="HU50" s="65"/>
      <c r="HV50" s="65"/>
      <c r="HW50" s="65"/>
      <c r="HX50" s="65"/>
      <c r="HY50" s="65"/>
      <c r="HZ50" s="65"/>
      <c r="IA50" s="65"/>
      <c r="IB50" s="65"/>
      <c r="IC50" s="65"/>
      <c r="ID50" s="65"/>
      <c r="IE50" s="65"/>
      <c r="IF50" s="65"/>
      <c r="IG50" s="65"/>
      <c r="IH50" s="65"/>
      <c r="II50" s="65"/>
      <c r="IJ50" s="65"/>
      <c r="IK50" s="65"/>
      <c r="IL50" s="65"/>
      <c r="IM50" s="65"/>
      <c r="IN50" s="65"/>
      <c r="IO50" s="65"/>
      <c r="IP50" s="65"/>
      <c r="IQ50" s="65"/>
      <c r="IR50" s="65"/>
      <c r="IS50" s="65"/>
      <c r="IT50" s="65"/>
      <c r="IU50" s="65"/>
      <c r="IV50" s="65"/>
    </row>
    <row r="51" spans="1:256" s="14" customFormat="1" x14ac:dyDescent="0.2">
      <c r="A51" s="34"/>
      <c r="B51" s="34"/>
      <c r="C51" s="44"/>
      <c r="D51" s="71"/>
      <c r="E51" s="44"/>
      <c r="F51" s="52">
        <f>SUM(F50)</f>
        <v>1641119.69</v>
      </c>
      <c r="G51" s="116"/>
      <c r="H51" s="52">
        <f>SUM(H50)</f>
        <v>1641119.69</v>
      </c>
      <c r="I51" s="88"/>
      <c r="J51" s="52">
        <f>SUM(J50)</f>
        <v>3383030.36</v>
      </c>
      <c r="K51" s="116"/>
      <c r="L51" s="52">
        <f>SUM(L50)</f>
        <v>3383030.36</v>
      </c>
      <c r="M51" s="88"/>
      <c r="N51" s="95">
        <f>SUM(L51-H51)</f>
        <v>1741910.67</v>
      </c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  <c r="DW51" s="65"/>
      <c r="DX51" s="65"/>
      <c r="DY51" s="65"/>
      <c r="DZ51" s="65"/>
      <c r="EA51" s="65"/>
      <c r="EB51" s="65"/>
      <c r="EC51" s="65"/>
      <c r="ED51" s="65"/>
      <c r="EE51" s="65"/>
      <c r="EF51" s="65"/>
      <c r="EG51" s="65"/>
      <c r="EH51" s="65"/>
      <c r="EI51" s="65"/>
      <c r="EJ51" s="65"/>
      <c r="EK51" s="65"/>
      <c r="EL51" s="65"/>
      <c r="EM51" s="65"/>
      <c r="EN51" s="65"/>
      <c r="EO51" s="65"/>
      <c r="EP51" s="65"/>
      <c r="EQ51" s="65"/>
      <c r="ER51" s="65"/>
      <c r="ES51" s="65"/>
      <c r="ET51" s="65"/>
      <c r="EU51" s="65"/>
      <c r="EV51" s="65"/>
      <c r="EW51" s="65"/>
      <c r="EX51" s="65"/>
      <c r="EY51" s="65"/>
      <c r="EZ51" s="65"/>
      <c r="FA51" s="65"/>
      <c r="FB51" s="65"/>
      <c r="FC51" s="65"/>
      <c r="FD51" s="65"/>
      <c r="FE51" s="65"/>
      <c r="FF51" s="65"/>
      <c r="FG51" s="65"/>
      <c r="FH51" s="65"/>
      <c r="FI51" s="65"/>
      <c r="FJ51" s="65"/>
      <c r="FK51" s="65"/>
      <c r="FL51" s="65"/>
      <c r="FM51" s="65"/>
      <c r="FN51" s="65"/>
      <c r="FO51" s="65"/>
      <c r="FP51" s="65"/>
      <c r="FQ51" s="65"/>
      <c r="FR51" s="65"/>
      <c r="FS51" s="65"/>
      <c r="FT51" s="65"/>
      <c r="FU51" s="65"/>
      <c r="FV51" s="65"/>
      <c r="FW51" s="65"/>
      <c r="FX51" s="65"/>
      <c r="FY51" s="65"/>
      <c r="FZ51" s="65"/>
      <c r="GA51" s="65"/>
      <c r="GB51" s="65"/>
      <c r="GC51" s="65"/>
      <c r="GD51" s="65"/>
      <c r="GE51" s="65"/>
      <c r="GF51" s="65"/>
      <c r="GG51" s="65"/>
      <c r="GH51" s="65"/>
      <c r="GI51" s="65"/>
      <c r="GJ51" s="65"/>
      <c r="GK51" s="65"/>
      <c r="GL51" s="65"/>
      <c r="GM51" s="65"/>
      <c r="GN51" s="65"/>
      <c r="GO51" s="65"/>
      <c r="GP51" s="65"/>
      <c r="GQ51" s="65"/>
      <c r="GR51" s="65"/>
      <c r="GS51" s="65"/>
      <c r="GT51" s="65"/>
      <c r="GU51" s="65"/>
      <c r="GV51" s="65"/>
      <c r="GW51" s="65"/>
      <c r="GX51" s="65"/>
      <c r="GY51" s="65"/>
      <c r="GZ51" s="65"/>
      <c r="HA51" s="65"/>
      <c r="HB51" s="65"/>
      <c r="HC51" s="65"/>
      <c r="HD51" s="65"/>
      <c r="HE51" s="65"/>
      <c r="HF51" s="65"/>
      <c r="HG51" s="65"/>
      <c r="HH51" s="65"/>
      <c r="HI51" s="65"/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5"/>
      <c r="HU51" s="65"/>
      <c r="HV51" s="65"/>
      <c r="HW51" s="65"/>
      <c r="HX51" s="65"/>
      <c r="HY51" s="65"/>
      <c r="HZ51" s="65"/>
      <c r="IA51" s="65"/>
      <c r="IB51" s="65"/>
      <c r="IC51" s="65"/>
      <c r="ID51" s="65"/>
      <c r="IE51" s="65"/>
      <c r="IF51" s="65"/>
      <c r="IG51" s="65"/>
      <c r="IH51" s="65"/>
      <c r="II51" s="65"/>
      <c r="IJ51" s="65"/>
      <c r="IK51" s="65"/>
      <c r="IL51" s="65"/>
      <c r="IM51" s="65"/>
      <c r="IN51" s="65"/>
      <c r="IO51" s="65"/>
      <c r="IP51" s="65"/>
      <c r="IQ51" s="65"/>
      <c r="IR51" s="65"/>
      <c r="IS51" s="65"/>
      <c r="IT51" s="65"/>
      <c r="IU51" s="65"/>
      <c r="IV51" s="65"/>
    </row>
    <row r="52" spans="1:256" s="34" customFormat="1" ht="14.25" customHeight="1" x14ac:dyDescent="0.2">
      <c r="C52" s="44"/>
      <c r="D52" s="71"/>
      <c r="E52" s="46"/>
      <c r="F52" s="22"/>
      <c r="G52" s="116"/>
      <c r="H52" s="22"/>
      <c r="I52" s="93"/>
      <c r="J52" s="22"/>
      <c r="K52" s="116"/>
      <c r="L52" s="22"/>
      <c r="M52" s="91"/>
      <c r="N52" s="95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84"/>
      <c r="EE52" s="84"/>
      <c r="EF52" s="84"/>
      <c r="EG52" s="84"/>
      <c r="EH52" s="84"/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84"/>
      <c r="FU52" s="84"/>
      <c r="FV52" s="84"/>
      <c r="FW52" s="84"/>
      <c r="FX52" s="84"/>
      <c r="FY52" s="84"/>
      <c r="FZ52" s="84"/>
      <c r="GA52" s="84"/>
      <c r="GB52" s="84"/>
      <c r="GC52" s="84"/>
      <c r="GD52" s="84"/>
      <c r="GE52" s="84"/>
      <c r="GF52" s="84"/>
      <c r="GG52" s="84"/>
      <c r="GH52" s="84"/>
      <c r="GI52" s="84"/>
      <c r="GJ52" s="84"/>
      <c r="GK52" s="84"/>
      <c r="GL52" s="84"/>
      <c r="GM52" s="84"/>
      <c r="GN52" s="84"/>
      <c r="GO52" s="84"/>
      <c r="GP52" s="84"/>
      <c r="GQ52" s="84"/>
      <c r="GR52" s="84"/>
      <c r="GS52" s="84"/>
      <c r="GT52" s="84"/>
      <c r="GU52" s="84"/>
      <c r="GV52" s="84"/>
      <c r="GW52" s="84"/>
      <c r="GX52" s="84"/>
      <c r="GY52" s="84"/>
      <c r="GZ52" s="84"/>
      <c r="HA52" s="84"/>
      <c r="HB52" s="84"/>
      <c r="HC52" s="84"/>
      <c r="HD52" s="84"/>
      <c r="HE52" s="84"/>
      <c r="HF52" s="84"/>
      <c r="HG52" s="84"/>
      <c r="HH52" s="84"/>
      <c r="HI52" s="84"/>
      <c r="HJ52" s="84"/>
      <c r="HK52" s="84"/>
      <c r="HL52" s="84"/>
      <c r="HM52" s="84"/>
      <c r="HN52" s="84"/>
      <c r="HO52" s="84"/>
      <c r="HP52" s="84"/>
      <c r="HQ52" s="84"/>
      <c r="HR52" s="84"/>
      <c r="HS52" s="84"/>
      <c r="HT52" s="84"/>
      <c r="HU52" s="84"/>
      <c r="HV52" s="84"/>
      <c r="HW52" s="84"/>
      <c r="HX52" s="84"/>
      <c r="HY52" s="84"/>
      <c r="HZ52" s="84"/>
      <c r="IA52" s="84"/>
      <c r="IB52" s="84"/>
      <c r="IC52" s="84"/>
      <c r="ID52" s="84"/>
      <c r="IE52" s="84"/>
      <c r="IF52" s="84"/>
      <c r="IG52" s="84"/>
      <c r="IH52" s="84"/>
      <c r="II52" s="84"/>
      <c r="IJ52" s="84"/>
      <c r="IK52" s="84"/>
      <c r="IL52" s="84"/>
      <c r="IM52" s="84"/>
      <c r="IN52" s="84"/>
      <c r="IO52" s="84"/>
      <c r="IP52" s="84"/>
      <c r="IQ52" s="84"/>
      <c r="IR52" s="84"/>
      <c r="IS52" s="84"/>
      <c r="IT52" s="84"/>
      <c r="IU52" s="84"/>
      <c r="IV52" s="84"/>
    </row>
    <row r="53" spans="1:256" s="34" customFormat="1" ht="14.25" customHeight="1" x14ac:dyDescent="0.2">
      <c r="A53" s="34" t="s">
        <v>11</v>
      </c>
      <c r="B53" s="34" t="s">
        <v>121</v>
      </c>
      <c r="C53" s="44"/>
      <c r="D53" s="71">
        <v>44742</v>
      </c>
      <c r="E53" s="46"/>
      <c r="F53" s="22">
        <v>63749.4</v>
      </c>
      <c r="G53" s="116">
        <f>H53/F53</f>
        <v>1</v>
      </c>
      <c r="H53" s="22">
        <v>63749.4</v>
      </c>
      <c r="I53" s="93" t="s">
        <v>61</v>
      </c>
      <c r="J53" s="22">
        <v>65265.94</v>
      </c>
      <c r="K53" s="116">
        <f>L53/J53</f>
        <v>1</v>
      </c>
      <c r="L53" s="22">
        <v>65265.94</v>
      </c>
      <c r="M53" s="91"/>
      <c r="N53" s="95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/>
      <c r="IK53" s="84"/>
      <c r="IL53" s="84"/>
      <c r="IM53" s="84"/>
      <c r="IN53" s="84"/>
      <c r="IO53" s="84"/>
      <c r="IP53" s="84"/>
      <c r="IQ53" s="84"/>
      <c r="IR53" s="84"/>
      <c r="IS53" s="84"/>
      <c r="IT53" s="84"/>
      <c r="IU53" s="84"/>
      <c r="IV53" s="84"/>
    </row>
    <row r="54" spans="1:256" s="14" customFormat="1" x14ac:dyDescent="0.2">
      <c r="C54" s="62"/>
      <c r="D54" s="71"/>
      <c r="F54" s="49">
        <f>SUM(F53)</f>
        <v>63749.4</v>
      </c>
      <c r="G54" s="116"/>
      <c r="H54" s="49">
        <f>SUM(H53)</f>
        <v>63749.4</v>
      </c>
      <c r="I54" s="88"/>
      <c r="J54" s="49">
        <f>SUM(J53)</f>
        <v>65265.94</v>
      </c>
      <c r="K54" s="116"/>
      <c r="L54" s="49">
        <f>SUM(L53)</f>
        <v>65265.94</v>
      </c>
      <c r="M54" s="89"/>
      <c r="N54" s="95">
        <f>SUM(L54-H54)</f>
        <v>1516.5400000000009</v>
      </c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65"/>
      <c r="EI54" s="65"/>
      <c r="EJ54" s="65"/>
      <c r="EK54" s="65"/>
      <c r="EL54" s="65"/>
      <c r="EM54" s="65"/>
      <c r="EN54" s="65"/>
      <c r="EO54" s="65"/>
      <c r="EP54" s="65"/>
      <c r="EQ54" s="65"/>
      <c r="ER54" s="65"/>
      <c r="ES54" s="65"/>
      <c r="ET54" s="65"/>
      <c r="EU54" s="65"/>
      <c r="EV54" s="65"/>
      <c r="EW54" s="65"/>
      <c r="EX54" s="65"/>
      <c r="EY54" s="65"/>
      <c r="EZ54" s="65"/>
      <c r="FA54" s="65"/>
      <c r="FB54" s="65"/>
      <c r="FC54" s="65"/>
      <c r="FD54" s="65"/>
      <c r="FE54" s="65"/>
      <c r="FF54" s="65"/>
      <c r="FG54" s="65"/>
      <c r="FH54" s="65"/>
      <c r="FI54" s="65"/>
      <c r="FJ54" s="65"/>
      <c r="FK54" s="65"/>
      <c r="FL54" s="65"/>
      <c r="FM54" s="65"/>
      <c r="FN54" s="65"/>
      <c r="FO54" s="65"/>
      <c r="FP54" s="65"/>
      <c r="FQ54" s="65"/>
      <c r="FR54" s="65"/>
      <c r="FS54" s="65"/>
      <c r="FT54" s="65"/>
      <c r="FU54" s="65"/>
      <c r="FV54" s="65"/>
      <c r="FW54" s="65"/>
      <c r="FX54" s="65"/>
      <c r="FY54" s="65"/>
      <c r="FZ54" s="65"/>
      <c r="GA54" s="65"/>
      <c r="GB54" s="65"/>
      <c r="GC54" s="65"/>
      <c r="GD54" s="65"/>
      <c r="GE54" s="65"/>
      <c r="GF54" s="65"/>
      <c r="GG54" s="65"/>
      <c r="GH54" s="65"/>
      <c r="GI54" s="65"/>
      <c r="GJ54" s="65"/>
      <c r="GK54" s="65"/>
      <c r="GL54" s="65"/>
      <c r="GM54" s="65"/>
      <c r="GN54" s="65"/>
      <c r="GO54" s="65"/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B54" s="65"/>
      <c r="HC54" s="65"/>
      <c r="HD54" s="65"/>
      <c r="HE54" s="65"/>
      <c r="HF54" s="65"/>
      <c r="HG54" s="65"/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  <c r="HV54" s="65"/>
      <c r="HW54" s="65"/>
      <c r="HX54" s="65"/>
      <c r="HY54" s="65"/>
      <c r="HZ54" s="65"/>
      <c r="IA54" s="65"/>
      <c r="IB54" s="65"/>
      <c r="IC54" s="65"/>
      <c r="ID54" s="65"/>
      <c r="IE54" s="65"/>
      <c r="IF54" s="65"/>
      <c r="IG54" s="65"/>
      <c r="IH54" s="65"/>
      <c r="II54" s="65"/>
      <c r="IJ54" s="65"/>
      <c r="IK54" s="65"/>
      <c r="IL54" s="65"/>
      <c r="IM54" s="65"/>
      <c r="IN54" s="65"/>
      <c r="IO54" s="65"/>
      <c r="IP54" s="65"/>
      <c r="IQ54" s="65"/>
      <c r="IR54" s="65"/>
      <c r="IS54" s="65"/>
      <c r="IT54" s="65"/>
      <c r="IU54" s="65"/>
      <c r="IV54" s="65"/>
    </row>
    <row r="55" spans="1:256" s="14" customFormat="1" x14ac:dyDescent="0.2">
      <c r="A55" s="34"/>
      <c r="B55" s="34"/>
      <c r="C55" s="44"/>
      <c r="D55" s="72"/>
      <c r="E55" s="34"/>
      <c r="F55" s="22"/>
      <c r="G55" s="116"/>
      <c r="H55" s="22"/>
      <c r="I55" s="93"/>
      <c r="J55" s="22"/>
      <c r="K55" s="116"/>
      <c r="L55" s="22"/>
      <c r="M55" s="91"/>
      <c r="N55" s="9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  <c r="DL55" s="65"/>
      <c r="DM55" s="65"/>
      <c r="DN55" s="65"/>
      <c r="DO55" s="65"/>
      <c r="DP55" s="65"/>
      <c r="DQ55" s="65"/>
      <c r="DR55" s="65"/>
      <c r="DS55" s="65"/>
      <c r="DT55" s="65"/>
      <c r="DU55" s="65"/>
      <c r="DV55" s="65"/>
      <c r="DW55" s="65"/>
      <c r="DX55" s="65"/>
      <c r="DY55" s="65"/>
      <c r="DZ55" s="65"/>
      <c r="EA55" s="65"/>
      <c r="EB55" s="65"/>
      <c r="EC55" s="65"/>
      <c r="ED55" s="65"/>
      <c r="EE55" s="65"/>
      <c r="EF55" s="65"/>
      <c r="EG55" s="65"/>
      <c r="EH55" s="65"/>
      <c r="EI55" s="65"/>
      <c r="EJ55" s="65"/>
      <c r="EK55" s="65"/>
      <c r="EL55" s="65"/>
      <c r="EM55" s="65"/>
      <c r="EN55" s="65"/>
      <c r="EO55" s="65"/>
      <c r="EP55" s="65"/>
      <c r="EQ55" s="65"/>
      <c r="ER55" s="65"/>
      <c r="ES55" s="65"/>
      <c r="ET55" s="65"/>
      <c r="EU55" s="65"/>
      <c r="EV55" s="65"/>
      <c r="EW55" s="65"/>
      <c r="EX55" s="65"/>
      <c r="EY55" s="65"/>
      <c r="EZ55" s="65"/>
      <c r="FA55" s="65"/>
      <c r="FB55" s="65"/>
      <c r="FC55" s="65"/>
      <c r="FD55" s="65"/>
      <c r="FE55" s="65"/>
      <c r="FF55" s="65"/>
      <c r="FG55" s="65"/>
      <c r="FH55" s="65"/>
      <c r="FI55" s="65"/>
      <c r="FJ55" s="65"/>
      <c r="FK55" s="65"/>
      <c r="FL55" s="65"/>
      <c r="FM55" s="65"/>
      <c r="FN55" s="65"/>
      <c r="FO55" s="65"/>
      <c r="FP55" s="65"/>
      <c r="FQ55" s="65"/>
      <c r="FR55" s="65"/>
      <c r="FS55" s="65"/>
      <c r="FT55" s="65"/>
      <c r="FU55" s="65"/>
      <c r="FV55" s="65"/>
      <c r="FW55" s="65"/>
      <c r="FX55" s="65"/>
      <c r="FY55" s="65"/>
      <c r="FZ55" s="65"/>
      <c r="GA55" s="65"/>
      <c r="GB55" s="65"/>
      <c r="GC55" s="65"/>
      <c r="GD55" s="65"/>
      <c r="GE55" s="65"/>
      <c r="GF55" s="65"/>
      <c r="GG55" s="65"/>
      <c r="GH55" s="65"/>
      <c r="GI55" s="65"/>
      <c r="GJ55" s="65"/>
      <c r="GK55" s="65"/>
      <c r="GL55" s="65"/>
      <c r="GM55" s="65"/>
      <c r="GN55" s="65"/>
      <c r="GO55" s="65"/>
      <c r="GP55" s="65"/>
      <c r="GQ55" s="65"/>
      <c r="GR55" s="65"/>
      <c r="GS55" s="65"/>
      <c r="GT55" s="65"/>
      <c r="GU55" s="65"/>
      <c r="GV55" s="65"/>
      <c r="GW55" s="65"/>
      <c r="GX55" s="65"/>
      <c r="GY55" s="65"/>
      <c r="GZ55" s="65"/>
      <c r="HA55" s="65"/>
      <c r="HB55" s="65"/>
      <c r="HC55" s="65"/>
      <c r="HD55" s="65"/>
      <c r="HE55" s="65"/>
      <c r="HF55" s="65"/>
      <c r="HG55" s="65"/>
      <c r="HH55" s="65"/>
      <c r="HI55" s="65"/>
      <c r="HJ55" s="65"/>
      <c r="HK55" s="65"/>
      <c r="HL55" s="65"/>
      <c r="HM55" s="65"/>
      <c r="HN55" s="65"/>
      <c r="HO55" s="65"/>
      <c r="HP55" s="65"/>
      <c r="HQ55" s="65"/>
      <c r="HR55" s="65"/>
      <c r="HS55" s="65"/>
      <c r="HT55" s="65"/>
      <c r="HU55" s="65"/>
      <c r="HV55" s="65"/>
      <c r="HW55" s="65"/>
      <c r="HX55" s="65"/>
      <c r="HY55" s="65"/>
      <c r="HZ55" s="65"/>
      <c r="IA55" s="65"/>
      <c r="IB55" s="65"/>
      <c r="IC55" s="65"/>
      <c r="ID55" s="65"/>
      <c r="IE55" s="65"/>
      <c r="IF55" s="65"/>
      <c r="IG55" s="65"/>
      <c r="IH55" s="65"/>
      <c r="II55" s="65"/>
      <c r="IJ55" s="65"/>
      <c r="IK55" s="65"/>
      <c r="IL55" s="65"/>
      <c r="IM55" s="65"/>
      <c r="IN55" s="65"/>
      <c r="IO55" s="65"/>
      <c r="IP55" s="65"/>
      <c r="IQ55" s="65"/>
      <c r="IR55" s="65"/>
      <c r="IS55" s="65"/>
      <c r="IT55" s="65"/>
      <c r="IU55" s="65"/>
      <c r="IV55" s="65"/>
    </row>
    <row r="56" spans="1:256" s="14" customFormat="1" x14ac:dyDescent="0.2">
      <c r="A56" s="34" t="s">
        <v>32</v>
      </c>
      <c r="B56" s="34" t="s">
        <v>121</v>
      </c>
      <c r="C56" s="44"/>
      <c r="D56" s="71">
        <v>44742</v>
      </c>
      <c r="E56" s="34"/>
      <c r="F56" s="22">
        <v>775024.1</v>
      </c>
      <c r="G56" s="116">
        <f t="shared" ref="G56:G62" si="10">H56/F56</f>
        <v>1</v>
      </c>
      <c r="H56" s="22">
        <v>775024.1</v>
      </c>
      <c r="I56" s="93" t="s">
        <v>61</v>
      </c>
      <c r="J56" s="22">
        <v>901873.5</v>
      </c>
      <c r="K56" s="116">
        <f t="shared" ref="K56:K62" si="11">L56/J56</f>
        <v>1</v>
      </c>
      <c r="L56" s="22">
        <v>901873.5</v>
      </c>
      <c r="M56" s="91"/>
      <c r="N56" s="9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  <c r="DQ56" s="65"/>
      <c r="DR56" s="65"/>
      <c r="DS56" s="65"/>
      <c r="DT56" s="65"/>
      <c r="DU56" s="65"/>
      <c r="DV56" s="65"/>
      <c r="DW56" s="65"/>
      <c r="DX56" s="65"/>
      <c r="DY56" s="65"/>
      <c r="DZ56" s="65"/>
      <c r="EA56" s="65"/>
      <c r="EB56" s="65"/>
      <c r="EC56" s="65"/>
      <c r="ED56" s="65"/>
      <c r="EE56" s="65"/>
      <c r="EF56" s="65"/>
      <c r="EG56" s="65"/>
      <c r="EH56" s="65"/>
      <c r="EI56" s="65"/>
      <c r="EJ56" s="65"/>
      <c r="EK56" s="65"/>
      <c r="EL56" s="65"/>
      <c r="EM56" s="65"/>
      <c r="EN56" s="65"/>
      <c r="EO56" s="65"/>
      <c r="EP56" s="65"/>
      <c r="EQ56" s="65"/>
      <c r="ER56" s="65"/>
      <c r="ES56" s="65"/>
      <c r="ET56" s="65"/>
      <c r="EU56" s="65"/>
      <c r="EV56" s="65"/>
      <c r="EW56" s="65"/>
      <c r="EX56" s="65"/>
      <c r="EY56" s="65"/>
      <c r="EZ56" s="65"/>
      <c r="FA56" s="65"/>
      <c r="FB56" s="65"/>
      <c r="FC56" s="65"/>
      <c r="FD56" s="65"/>
      <c r="FE56" s="65"/>
      <c r="FF56" s="65"/>
      <c r="FG56" s="65"/>
      <c r="FH56" s="65"/>
      <c r="FI56" s="65"/>
      <c r="FJ56" s="65"/>
      <c r="FK56" s="65"/>
      <c r="FL56" s="65"/>
      <c r="FM56" s="65"/>
      <c r="FN56" s="65"/>
      <c r="FO56" s="65"/>
      <c r="FP56" s="65"/>
      <c r="FQ56" s="65"/>
      <c r="FR56" s="65"/>
      <c r="FS56" s="65"/>
      <c r="FT56" s="65"/>
      <c r="FU56" s="65"/>
      <c r="FV56" s="65"/>
      <c r="FW56" s="65"/>
      <c r="FX56" s="65"/>
      <c r="FY56" s="65"/>
      <c r="FZ56" s="65"/>
      <c r="GA56" s="65"/>
      <c r="GB56" s="65"/>
      <c r="GC56" s="65"/>
      <c r="GD56" s="65"/>
      <c r="GE56" s="65"/>
      <c r="GF56" s="65"/>
      <c r="GG56" s="65"/>
      <c r="GH56" s="65"/>
      <c r="GI56" s="65"/>
      <c r="GJ56" s="65"/>
      <c r="GK56" s="65"/>
      <c r="GL56" s="65"/>
      <c r="GM56" s="65"/>
      <c r="GN56" s="65"/>
      <c r="GO56" s="65"/>
      <c r="GP56" s="65"/>
      <c r="GQ56" s="65"/>
      <c r="GR56" s="65"/>
      <c r="GS56" s="65"/>
      <c r="GT56" s="65"/>
      <c r="GU56" s="65"/>
      <c r="GV56" s="65"/>
      <c r="GW56" s="65"/>
      <c r="GX56" s="65"/>
      <c r="GY56" s="65"/>
      <c r="GZ56" s="65"/>
      <c r="HA56" s="65"/>
      <c r="HB56" s="65"/>
      <c r="HC56" s="65"/>
      <c r="HD56" s="65"/>
      <c r="HE56" s="65"/>
      <c r="HF56" s="65"/>
      <c r="HG56" s="65"/>
      <c r="HH56" s="65"/>
      <c r="HI56" s="65"/>
      <c r="HJ56" s="65"/>
      <c r="HK56" s="65"/>
      <c r="HL56" s="65"/>
      <c r="HM56" s="65"/>
      <c r="HN56" s="65"/>
      <c r="HO56" s="65"/>
      <c r="HP56" s="65"/>
      <c r="HQ56" s="65"/>
      <c r="HR56" s="65"/>
      <c r="HS56" s="65"/>
      <c r="HT56" s="65"/>
      <c r="HU56" s="65"/>
      <c r="HV56" s="65"/>
      <c r="HW56" s="65"/>
      <c r="HX56" s="65"/>
      <c r="HY56" s="65"/>
      <c r="HZ56" s="65"/>
      <c r="IA56" s="65"/>
      <c r="IB56" s="65"/>
      <c r="IC56" s="65"/>
      <c r="ID56" s="65"/>
      <c r="IE56" s="65"/>
      <c r="IF56" s="65"/>
      <c r="IG56" s="65"/>
      <c r="IH56" s="65"/>
      <c r="II56" s="65"/>
      <c r="IJ56" s="65"/>
      <c r="IK56" s="65"/>
      <c r="IL56" s="65"/>
      <c r="IM56" s="65"/>
      <c r="IN56" s="65"/>
      <c r="IO56" s="65"/>
      <c r="IP56" s="65"/>
      <c r="IQ56" s="65"/>
      <c r="IR56" s="65"/>
      <c r="IS56" s="65"/>
      <c r="IT56" s="65"/>
      <c r="IU56" s="65"/>
      <c r="IV56" s="65"/>
    </row>
    <row r="57" spans="1:256" s="14" customFormat="1" x14ac:dyDescent="0.2">
      <c r="A57" s="34"/>
      <c r="B57" s="34"/>
      <c r="C57" s="44"/>
      <c r="D57" s="72"/>
      <c r="E57" s="34"/>
      <c r="F57" s="49">
        <f>SUM(F56)</f>
        <v>775024.1</v>
      </c>
      <c r="G57" s="116"/>
      <c r="H57" s="49">
        <f>SUM(H56)</f>
        <v>775024.1</v>
      </c>
      <c r="I57" s="88"/>
      <c r="J57" s="49">
        <f>SUM(J56)</f>
        <v>901873.5</v>
      </c>
      <c r="K57" s="116"/>
      <c r="L57" s="49">
        <f>SUM(L56)</f>
        <v>901873.5</v>
      </c>
      <c r="M57" s="89"/>
      <c r="N57" s="95">
        <f>SUM(L57-H57)</f>
        <v>126849.40000000002</v>
      </c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65"/>
      <c r="EG57" s="65"/>
      <c r="EH57" s="65"/>
      <c r="EI57" s="65"/>
      <c r="EJ57" s="65"/>
      <c r="EK57" s="65"/>
      <c r="EL57" s="65"/>
      <c r="EM57" s="65"/>
      <c r="EN57" s="65"/>
      <c r="EO57" s="65"/>
      <c r="EP57" s="65"/>
      <c r="EQ57" s="65"/>
      <c r="ER57" s="65"/>
      <c r="ES57" s="65"/>
      <c r="ET57" s="65"/>
      <c r="EU57" s="65"/>
      <c r="EV57" s="65"/>
      <c r="EW57" s="65"/>
      <c r="EX57" s="65"/>
      <c r="EY57" s="65"/>
      <c r="EZ57" s="65"/>
      <c r="FA57" s="65"/>
      <c r="FB57" s="65"/>
      <c r="FC57" s="65"/>
      <c r="FD57" s="65"/>
      <c r="FE57" s="65"/>
      <c r="FF57" s="65"/>
      <c r="FG57" s="65"/>
      <c r="FH57" s="65"/>
      <c r="FI57" s="65"/>
      <c r="FJ57" s="65"/>
      <c r="FK57" s="65"/>
      <c r="FL57" s="65"/>
      <c r="FM57" s="65"/>
      <c r="FN57" s="65"/>
      <c r="FO57" s="65"/>
      <c r="FP57" s="65"/>
      <c r="FQ57" s="65"/>
      <c r="FR57" s="65"/>
      <c r="FS57" s="65"/>
      <c r="FT57" s="65"/>
      <c r="FU57" s="65"/>
      <c r="FV57" s="65"/>
      <c r="FW57" s="65"/>
      <c r="FX57" s="65"/>
      <c r="FY57" s="65"/>
      <c r="FZ57" s="65"/>
      <c r="GA57" s="65"/>
      <c r="GB57" s="65"/>
      <c r="GC57" s="65"/>
      <c r="GD57" s="65"/>
      <c r="GE57" s="65"/>
      <c r="GF57" s="65"/>
      <c r="GG57" s="65"/>
      <c r="GH57" s="65"/>
      <c r="GI57" s="65"/>
      <c r="GJ57" s="65"/>
      <c r="GK57" s="65"/>
      <c r="GL57" s="65"/>
      <c r="GM57" s="65"/>
      <c r="GN57" s="65"/>
      <c r="GO57" s="65"/>
      <c r="GP57" s="65"/>
      <c r="GQ57" s="65"/>
      <c r="GR57" s="65"/>
      <c r="GS57" s="65"/>
      <c r="GT57" s="65"/>
      <c r="GU57" s="65"/>
      <c r="GV57" s="65"/>
      <c r="GW57" s="65"/>
      <c r="GX57" s="65"/>
      <c r="GY57" s="65"/>
      <c r="GZ57" s="65"/>
      <c r="HA57" s="65"/>
      <c r="HB57" s="65"/>
      <c r="HC57" s="65"/>
      <c r="HD57" s="65"/>
      <c r="HE57" s="65"/>
      <c r="HF57" s="65"/>
      <c r="HG57" s="65"/>
      <c r="HH57" s="65"/>
      <c r="HI57" s="65"/>
      <c r="HJ57" s="65"/>
      <c r="HK57" s="65"/>
      <c r="HL57" s="65"/>
      <c r="HM57" s="65"/>
      <c r="HN57" s="65"/>
      <c r="HO57" s="65"/>
      <c r="HP57" s="65"/>
      <c r="HQ57" s="65"/>
      <c r="HR57" s="65"/>
      <c r="HS57" s="65"/>
      <c r="HT57" s="65"/>
      <c r="HU57" s="65"/>
      <c r="HV57" s="65"/>
      <c r="HW57" s="65"/>
      <c r="HX57" s="65"/>
      <c r="HY57" s="65"/>
      <c r="HZ57" s="65"/>
      <c r="IA57" s="65"/>
      <c r="IB57" s="65"/>
      <c r="IC57" s="65"/>
      <c r="ID57" s="65"/>
      <c r="IE57" s="65"/>
      <c r="IF57" s="65"/>
      <c r="IG57" s="65"/>
      <c r="IH57" s="65"/>
      <c r="II57" s="65"/>
      <c r="IJ57" s="65"/>
      <c r="IK57" s="65"/>
      <c r="IL57" s="65"/>
      <c r="IM57" s="65"/>
      <c r="IN57" s="65"/>
      <c r="IO57" s="65"/>
      <c r="IP57" s="65"/>
      <c r="IQ57" s="65"/>
      <c r="IR57" s="65"/>
      <c r="IS57" s="65"/>
      <c r="IT57" s="65"/>
      <c r="IU57" s="65"/>
      <c r="IV57" s="65"/>
    </row>
    <row r="58" spans="1:256" s="14" customFormat="1" x14ac:dyDescent="0.2">
      <c r="A58" s="34"/>
      <c r="B58" s="34"/>
      <c r="C58" s="44"/>
      <c r="D58" s="72"/>
      <c r="E58" s="34"/>
      <c r="F58" s="49"/>
      <c r="G58" s="116"/>
      <c r="H58" s="49"/>
      <c r="I58" s="88"/>
      <c r="J58" s="49"/>
      <c r="K58" s="116"/>
      <c r="L58" s="49"/>
      <c r="M58" s="89"/>
      <c r="N58" s="9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5"/>
      <c r="DR58" s="65"/>
      <c r="DS58" s="65"/>
      <c r="DT58" s="65"/>
      <c r="DU58" s="65"/>
      <c r="DV58" s="65"/>
      <c r="DW58" s="65"/>
      <c r="DX58" s="65"/>
      <c r="DY58" s="65"/>
      <c r="DZ58" s="65"/>
      <c r="EA58" s="65"/>
      <c r="EB58" s="65"/>
      <c r="EC58" s="65"/>
      <c r="ED58" s="65"/>
      <c r="EE58" s="65"/>
      <c r="EF58" s="65"/>
      <c r="EG58" s="65"/>
      <c r="EH58" s="65"/>
      <c r="EI58" s="65"/>
      <c r="EJ58" s="65"/>
      <c r="EK58" s="65"/>
      <c r="EL58" s="65"/>
      <c r="EM58" s="65"/>
      <c r="EN58" s="65"/>
      <c r="EO58" s="65"/>
      <c r="EP58" s="65"/>
      <c r="EQ58" s="65"/>
      <c r="ER58" s="65"/>
      <c r="ES58" s="65"/>
      <c r="ET58" s="65"/>
      <c r="EU58" s="65"/>
      <c r="EV58" s="65"/>
      <c r="EW58" s="65"/>
      <c r="EX58" s="65"/>
      <c r="EY58" s="65"/>
      <c r="EZ58" s="65"/>
      <c r="FA58" s="65"/>
      <c r="FB58" s="65"/>
      <c r="FC58" s="65"/>
      <c r="FD58" s="65"/>
      <c r="FE58" s="65"/>
      <c r="FF58" s="65"/>
      <c r="FG58" s="65"/>
      <c r="FH58" s="65"/>
      <c r="FI58" s="65"/>
      <c r="FJ58" s="65"/>
      <c r="FK58" s="65"/>
      <c r="FL58" s="65"/>
      <c r="FM58" s="65"/>
      <c r="FN58" s="65"/>
      <c r="FO58" s="65"/>
      <c r="FP58" s="65"/>
      <c r="FQ58" s="65"/>
      <c r="FR58" s="65"/>
      <c r="FS58" s="65"/>
      <c r="FT58" s="65"/>
      <c r="FU58" s="65"/>
      <c r="FV58" s="65"/>
      <c r="FW58" s="65"/>
      <c r="FX58" s="65"/>
      <c r="FY58" s="65"/>
      <c r="FZ58" s="65"/>
      <c r="GA58" s="65"/>
      <c r="GB58" s="65"/>
      <c r="GC58" s="65"/>
      <c r="GD58" s="65"/>
      <c r="GE58" s="65"/>
      <c r="GF58" s="65"/>
      <c r="GG58" s="65"/>
      <c r="GH58" s="65"/>
      <c r="GI58" s="65"/>
      <c r="GJ58" s="65"/>
      <c r="GK58" s="65"/>
      <c r="GL58" s="65"/>
      <c r="GM58" s="65"/>
      <c r="GN58" s="65"/>
      <c r="GO58" s="65"/>
      <c r="GP58" s="65"/>
      <c r="GQ58" s="65"/>
      <c r="GR58" s="65"/>
      <c r="GS58" s="65"/>
      <c r="GT58" s="65"/>
      <c r="GU58" s="65"/>
      <c r="GV58" s="65"/>
      <c r="GW58" s="65"/>
      <c r="GX58" s="65"/>
      <c r="GY58" s="65"/>
      <c r="GZ58" s="65"/>
      <c r="HA58" s="65"/>
      <c r="HB58" s="65"/>
      <c r="HC58" s="65"/>
      <c r="HD58" s="65"/>
      <c r="HE58" s="65"/>
      <c r="HF58" s="65"/>
      <c r="HG58" s="65"/>
      <c r="HH58" s="65"/>
      <c r="HI58" s="65"/>
      <c r="HJ58" s="65"/>
      <c r="HK58" s="65"/>
      <c r="HL58" s="65"/>
      <c r="HM58" s="65"/>
      <c r="HN58" s="65"/>
      <c r="HO58" s="65"/>
      <c r="HP58" s="65"/>
      <c r="HQ58" s="65"/>
      <c r="HR58" s="65"/>
      <c r="HS58" s="65"/>
      <c r="HT58" s="65"/>
      <c r="HU58" s="65"/>
      <c r="HV58" s="65"/>
      <c r="HW58" s="65"/>
      <c r="HX58" s="65"/>
      <c r="HY58" s="65"/>
      <c r="HZ58" s="65"/>
      <c r="IA58" s="65"/>
      <c r="IB58" s="65"/>
      <c r="IC58" s="65"/>
      <c r="ID58" s="65"/>
      <c r="IE58" s="65"/>
      <c r="IF58" s="65"/>
      <c r="IG58" s="65"/>
      <c r="IH58" s="65"/>
      <c r="II58" s="65"/>
      <c r="IJ58" s="65"/>
      <c r="IK58" s="65"/>
      <c r="IL58" s="65"/>
      <c r="IM58" s="65"/>
      <c r="IN58" s="65"/>
      <c r="IO58" s="65"/>
      <c r="IP58" s="65"/>
      <c r="IQ58" s="65"/>
      <c r="IR58" s="65"/>
      <c r="IS58" s="65"/>
      <c r="IT58" s="65"/>
      <c r="IU58" s="65"/>
      <c r="IV58" s="65"/>
    </row>
    <row r="59" spans="1:256" s="14" customFormat="1" x14ac:dyDescent="0.2">
      <c r="A59" s="34" t="s">
        <v>33</v>
      </c>
      <c r="B59" s="34" t="s">
        <v>121</v>
      </c>
      <c r="C59" s="44"/>
      <c r="D59" s="71">
        <v>44742</v>
      </c>
      <c r="E59" s="46"/>
      <c r="F59" s="22">
        <v>141444.54</v>
      </c>
      <c r="G59" s="116">
        <f t="shared" ref="G59:G65" si="12">H59/F59</f>
        <v>1</v>
      </c>
      <c r="H59" s="22">
        <v>141444.54</v>
      </c>
      <c r="I59" s="93" t="s">
        <v>61</v>
      </c>
      <c r="J59" s="22">
        <v>117644.58</v>
      </c>
      <c r="K59" s="116">
        <f t="shared" si="11"/>
        <v>1</v>
      </c>
      <c r="L59" s="22">
        <v>117644.58</v>
      </c>
      <c r="M59" s="91"/>
      <c r="N59" s="9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65"/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  <c r="DQ59" s="65"/>
      <c r="DR59" s="65"/>
      <c r="DS59" s="65"/>
      <c r="DT59" s="65"/>
      <c r="DU59" s="65"/>
      <c r="DV59" s="65"/>
      <c r="DW59" s="65"/>
      <c r="DX59" s="65"/>
      <c r="DY59" s="65"/>
      <c r="DZ59" s="65"/>
      <c r="EA59" s="65"/>
      <c r="EB59" s="65"/>
      <c r="EC59" s="65"/>
      <c r="ED59" s="65"/>
      <c r="EE59" s="65"/>
      <c r="EF59" s="65"/>
      <c r="EG59" s="65"/>
      <c r="EH59" s="65"/>
      <c r="EI59" s="65"/>
      <c r="EJ59" s="65"/>
      <c r="EK59" s="65"/>
      <c r="EL59" s="65"/>
      <c r="EM59" s="65"/>
      <c r="EN59" s="65"/>
      <c r="EO59" s="65"/>
      <c r="EP59" s="65"/>
      <c r="EQ59" s="65"/>
      <c r="ER59" s="65"/>
      <c r="ES59" s="65"/>
      <c r="ET59" s="65"/>
      <c r="EU59" s="65"/>
      <c r="EV59" s="65"/>
      <c r="EW59" s="65"/>
      <c r="EX59" s="65"/>
      <c r="EY59" s="65"/>
      <c r="EZ59" s="65"/>
      <c r="FA59" s="65"/>
      <c r="FB59" s="65"/>
      <c r="FC59" s="65"/>
      <c r="FD59" s="65"/>
      <c r="FE59" s="65"/>
      <c r="FF59" s="65"/>
      <c r="FG59" s="65"/>
      <c r="FH59" s="65"/>
      <c r="FI59" s="65"/>
      <c r="FJ59" s="65"/>
      <c r="FK59" s="65"/>
      <c r="FL59" s="65"/>
      <c r="FM59" s="65"/>
      <c r="FN59" s="65"/>
      <c r="FO59" s="65"/>
      <c r="FP59" s="65"/>
      <c r="FQ59" s="65"/>
      <c r="FR59" s="65"/>
      <c r="FS59" s="65"/>
      <c r="FT59" s="65"/>
      <c r="FU59" s="65"/>
      <c r="FV59" s="65"/>
      <c r="FW59" s="65"/>
      <c r="FX59" s="65"/>
      <c r="FY59" s="65"/>
      <c r="FZ59" s="65"/>
      <c r="GA59" s="65"/>
      <c r="GB59" s="65"/>
      <c r="GC59" s="65"/>
      <c r="GD59" s="65"/>
      <c r="GE59" s="65"/>
      <c r="GF59" s="65"/>
      <c r="GG59" s="65"/>
      <c r="GH59" s="65"/>
      <c r="GI59" s="65"/>
      <c r="GJ59" s="65"/>
      <c r="GK59" s="65"/>
      <c r="GL59" s="65"/>
      <c r="GM59" s="65"/>
      <c r="GN59" s="65"/>
      <c r="GO59" s="65"/>
      <c r="GP59" s="65"/>
      <c r="GQ59" s="65"/>
      <c r="GR59" s="65"/>
      <c r="GS59" s="65"/>
      <c r="GT59" s="65"/>
      <c r="GU59" s="65"/>
      <c r="GV59" s="65"/>
      <c r="GW59" s="65"/>
      <c r="GX59" s="65"/>
      <c r="GY59" s="65"/>
      <c r="GZ59" s="65"/>
      <c r="HA59" s="65"/>
      <c r="HB59" s="65"/>
      <c r="HC59" s="65"/>
      <c r="HD59" s="65"/>
      <c r="HE59" s="65"/>
      <c r="HF59" s="65"/>
      <c r="HG59" s="65"/>
      <c r="HH59" s="65"/>
      <c r="HI59" s="65"/>
      <c r="HJ59" s="65"/>
      <c r="HK59" s="65"/>
      <c r="HL59" s="65"/>
      <c r="HM59" s="65"/>
      <c r="HN59" s="65"/>
      <c r="HO59" s="65"/>
      <c r="HP59" s="65"/>
      <c r="HQ59" s="65"/>
      <c r="HR59" s="65"/>
      <c r="HS59" s="65"/>
      <c r="HT59" s="65"/>
      <c r="HU59" s="65"/>
      <c r="HV59" s="65"/>
      <c r="HW59" s="65"/>
      <c r="HX59" s="65"/>
      <c r="HY59" s="65"/>
      <c r="HZ59" s="65"/>
      <c r="IA59" s="65"/>
      <c r="IB59" s="65"/>
      <c r="IC59" s="65"/>
      <c r="ID59" s="65"/>
      <c r="IE59" s="65"/>
      <c r="IF59" s="65"/>
      <c r="IG59" s="65"/>
      <c r="IH59" s="65"/>
      <c r="II59" s="65"/>
      <c r="IJ59" s="65"/>
      <c r="IK59" s="65"/>
      <c r="IL59" s="65"/>
      <c r="IM59" s="65"/>
      <c r="IN59" s="65"/>
      <c r="IO59" s="65"/>
      <c r="IP59" s="65"/>
      <c r="IQ59" s="65"/>
      <c r="IR59" s="65"/>
      <c r="IS59" s="65"/>
      <c r="IT59" s="65"/>
      <c r="IU59" s="65"/>
      <c r="IV59" s="65"/>
    </row>
    <row r="60" spans="1:256" s="14" customFormat="1" ht="11.45" customHeight="1" x14ac:dyDescent="0.2">
      <c r="A60" s="34"/>
      <c r="B60" s="47"/>
      <c r="C60" s="63"/>
      <c r="D60" s="48"/>
      <c r="E60" s="34"/>
      <c r="F60" s="49">
        <f>SUM(F59)</f>
        <v>141444.54</v>
      </c>
      <c r="G60" s="116"/>
      <c r="H60" s="49">
        <f>SUM(H59)</f>
        <v>141444.54</v>
      </c>
      <c r="I60" s="88"/>
      <c r="J60" s="49">
        <f>SUM(J59)</f>
        <v>117644.58</v>
      </c>
      <c r="K60" s="116"/>
      <c r="L60" s="49">
        <f>SUM(L59)</f>
        <v>117644.58</v>
      </c>
      <c r="M60" s="89"/>
      <c r="N60" s="95">
        <f>SUM(L60-H60)</f>
        <v>-23799.960000000006</v>
      </c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  <c r="DQ60" s="65"/>
      <c r="DR60" s="65"/>
      <c r="DS60" s="65"/>
      <c r="DT60" s="65"/>
      <c r="DU60" s="65"/>
      <c r="DV60" s="65"/>
      <c r="DW60" s="65"/>
      <c r="DX60" s="65"/>
      <c r="DY60" s="65"/>
      <c r="DZ60" s="65"/>
      <c r="EA60" s="65"/>
      <c r="EB60" s="65"/>
      <c r="EC60" s="65"/>
      <c r="ED60" s="65"/>
      <c r="EE60" s="65"/>
      <c r="EF60" s="65"/>
      <c r="EG60" s="65"/>
      <c r="EH60" s="65"/>
      <c r="EI60" s="65"/>
      <c r="EJ60" s="65"/>
      <c r="EK60" s="65"/>
      <c r="EL60" s="65"/>
      <c r="EM60" s="65"/>
      <c r="EN60" s="65"/>
      <c r="EO60" s="65"/>
      <c r="EP60" s="65"/>
      <c r="EQ60" s="65"/>
      <c r="ER60" s="65"/>
      <c r="ES60" s="65"/>
      <c r="ET60" s="65"/>
      <c r="EU60" s="65"/>
      <c r="EV60" s="65"/>
      <c r="EW60" s="65"/>
      <c r="EX60" s="65"/>
      <c r="EY60" s="65"/>
      <c r="EZ60" s="65"/>
      <c r="FA60" s="65"/>
      <c r="FB60" s="65"/>
      <c r="FC60" s="65"/>
      <c r="FD60" s="65"/>
      <c r="FE60" s="65"/>
      <c r="FF60" s="65"/>
      <c r="FG60" s="65"/>
      <c r="FH60" s="65"/>
      <c r="FI60" s="65"/>
      <c r="FJ60" s="65"/>
      <c r="FK60" s="65"/>
      <c r="FL60" s="65"/>
      <c r="FM60" s="65"/>
      <c r="FN60" s="65"/>
      <c r="FO60" s="65"/>
      <c r="FP60" s="65"/>
      <c r="FQ60" s="65"/>
      <c r="FR60" s="65"/>
      <c r="FS60" s="65"/>
      <c r="FT60" s="65"/>
      <c r="FU60" s="65"/>
      <c r="FV60" s="65"/>
      <c r="FW60" s="65"/>
      <c r="FX60" s="65"/>
      <c r="FY60" s="65"/>
      <c r="FZ60" s="65"/>
      <c r="GA60" s="65"/>
      <c r="GB60" s="65"/>
      <c r="GC60" s="65"/>
      <c r="GD60" s="65"/>
      <c r="GE60" s="65"/>
      <c r="GF60" s="65"/>
      <c r="GG60" s="65"/>
      <c r="GH60" s="65"/>
      <c r="GI60" s="65"/>
      <c r="GJ60" s="65"/>
      <c r="GK60" s="65"/>
      <c r="GL60" s="65"/>
      <c r="GM60" s="65"/>
      <c r="GN60" s="65"/>
      <c r="GO60" s="65"/>
      <c r="GP60" s="65"/>
      <c r="GQ60" s="65"/>
      <c r="GR60" s="65"/>
      <c r="GS60" s="65"/>
      <c r="GT60" s="65"/>
      <c r="GU60" s="65"/>
      <c r="GV60" s="65"/>
      <c r="GW60" s="65"/>
      <c r="GX60" s="65"/>
      <c r="GY60" s="65"/>
      <c r="GZ60" s="65"/>
      <c r="HA60" s="65"/>
      <c r="HB60" s="65"/>
      <c r="HC60" s="65"/>
      <c r="HD60" s="65"/>
      <c r="HE60" s="65"/>
      <c r="HF60" s="65"/>
      <c r="HG60" s="65"/>
      <c r="HH60" s="65"/>
      <c r="HI60" s="65"/>
      <c r="HJ60" s="65"/>
      <c r="HK60" s="65"/>
      <c r="HL60" s="65"/>
      <c r="HM60" s="65"/>
      <c r="HN60" s="65"/>
      <c r="HO60" s="65"/>
      <c r="HP60" s="65"/>
      <c r="HQ60" s="65"/>
      <c r="HR60" s="65"/>
      <c r="HS60" s="65"/>
      <c r="HT60" s="65"/>
      <c r="HU60" s="65"/>
      <c r="HV60" s="65"/>
      <c r="HW60" s="65"/>
      <c r="HX60" s="65"/>
      <c r="HY60" s="65"/>
      <c r="HZ60" s="65"/>
      <c r="IA60" s="65"/>
      <c r="IB60" s="65"/>
      <c r="IC60" s="65"/>
      <c r="ID60" s="65"/>
      <c r="IE60" s="65"/>
      <c r="IF60" s="65"/>
      <c r="IG60" s="65"/>
      <c r="IH60" s="65"/>
      <c r="II60" s="65"/>
      <c r="IJ60" s="65"/>
      <c r="IK60" s="65"/>
      <c r="IL60" s="65"/>
      <c r="IM60" s="65"/>
      <c r="IN60" s="65"/>
      <c r="IO60" s="65"/>
      <c r="IP60" s="65"/>
      <c r="IQ60" s="65"/>
      <c r="IR60" s="65"/>
      <c r="IS60" s="65"/>
      <c r="IT60" s="65"/>
      <c r="IU60" s="65"/>
      <c r="IV60" s="65"/>
    </row>
    <row r="61" spans="1:256" s="14" customFormat="1" ht="12" customHeight="1" x14ac:dyDescent="0.2">
      <c r="A61" s="34"/>
      <c r="B61" s="47"/>
      <c r="C61" s="63"/>
      <c r="D61" s="48"/>
      <c r="E61" s="34"/>
      <c r="F61" s="49"/>
      <c r="G61" s="116"/>
      <c r="H61" s="49"/>
      <c r="I61" s="88"/>
      <c r="J61" s="49"/>
      <c r="K61" s="116"/>
      <c r="L61" s="49"/>
      <c r="M61" s="89"/>
      <c r="N61" s="9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  <c r="DW61" s="65"/>
      <c r="DX61" s="65"/>
      <c r="DY61" s="65"/>
      <c r="DZ61" s="65"/>
      <c r="EA61" s="65"/>
      <c r="EB61" s="65"/>
      <c r="EC61" s="65"/>
      <c r="ED61" s="65"/>
      <c r="EE61" s="65"/>
      <c r="EF61" s="65"/>
      <c r="EG61" s="65"/>
      <c r="EH61" s="65"/>
      <c r="EI61" s="65"/>
      <c r="EJ61" s="65"/>
      <c r="EK61" s="65"/>
      <c r="EL61" s="65"/>
      <c r="EM61" s="65"/>
      <c r="EN61" s="65"/>
      <c r="EO61" s="65"/>
      <c r="EP61" s="65"/>
      <c r="EQ61" s="65"/>
      <c r="ER61" s="65"/>
      <c r="ES61" s="65"/>
      <c r="ET61" s="65"/>
      <c r="EU61" s="65"/>
      <c r="EV61" s="65"/>
      <c r="EW61" s="65"/>
      <c r="EX61" s="65"/>
      <c r="EY61" s="65"/>
      <c r="EZ61" s="65"/>
      <c r="FA61" s="65"/>
      <c r="FB61" s="65"/>
      <c r="FC61" s="65"/>
      <c r="FD61" s="65"/>
      <c r="FE61" s="65"/>
      <c r="FF61" s="65"/>
      <c r="FG61" s="65"/>
      <c r="FH61" s="65"/>
      <c r="FI61" s="65"/>
      <c r="FJ61" s="65"/>
      <c r="FK61" s="65"/>
      <c r="FL61" s="65"/>
      <c r="FM61" s="65"/>
      <c r="FN61" s="65"/>
      <c r="FO61" s="65"/>
      <c r="FP61" s="65"/>
      <c r="FQ61" s="65"/>
      <c r="FR61" s="65"/>
      <c r="FS61" s="65"/>
      <c r="FT61" s="65"/>
      <c r="FU61" s="65"/>
      <c r="FV61" s="65"/>
      <c r="FW61" s="65"/>
      <c r="FX61" s="65"/>
      <c r="FY61" s="65"/>
      <c r="FZ61" s="65"/>
      <c r="GA61" s="65"/>
      <c r="GB61" s="65"/>
      <c r="GC61" s="65"/>
      <c r="GD61" s="65"/>
      <c r="GE61" s="65"/>
      <c r="GF61" s="65"/>
      <c r="GG61" s="65"/>
      <c r="GH61" s="65"/>
      <c r="GI61" s="65"/>
      <c r="GJ61" s="65"/>
      <c r="GK61" s="65"/>
      <c r="GL61" s="65"/>
      <c r="GM61" s="65"/>
      <c r="GN61" s="65"/>
      <c r="GO61" s="65"/>
      <c r="GP61" s="65"/>
      <c r="GQ61" s="65"/>
      <c r="GR61" s="65"/>
      <c r="GS61" s="65"/>
      <c r="GT61" s="65"/>
      <c r="GU61" s="65"/>
      <c r="GV61" s="65"/>
      <c r="GW61" s="65"/>
      <c r="GX61" s="65"/>
      <c r="GY61" s="65"/>
      <c r="GZ61" s="65"/>
      <c r="HA61" s="65"/>
      <c r="HB61" s="65"/>
      <c r="HC61" s="65"/>
      <c r="HD61" s="65"/>
      <c r="HE61" s="65"/>
      <c r="HF61" s="65"/>
      <c r="HG61" s="65"/>
      <c r="HH61" s="65"/>
      <c r="HI61" s="65"/>
      <c r="HJ61" s="65"/>
      <c r="HK61" s="65"/>
      <c r="HL61" s="65"/>
      <c r="HM61" s="65"/>
      <c r="HN61" s="65"/>
      <c r="HO61" s="65"/>
      <c r="HP61" s="65"/>
      <c r="HQ61" s="65"/>
      <c r="HR61" s="65"/>
      <c r="HS61" s="65"/>
      <c r="HT61" s="65"/>
      <c r="HU61" s="65"/>
      <c r="HV61" s="65"/>
      <c r="HW61" s="65"/>
      <c r="HX61" s="65"/>
      <c r="HY61" s="65"/>
      <c r="HZ61" s="65"/>
      <c r="IA61" s="65"/>
      <c r="IB61" s="65"/>
      <c r="IC61" s="65"/>
      <c r="ID61" s="65"/>
      <c r="IE61" s="65"/>
      <c r="IF61" s="65"/>
      <c r="IG61" s="65"/>
      <c r="IH61" s="65"/>
      <c r="II61" s="65"/>
      <c r="IJ61" s="65"/>
      <c r="IK61" s="65"/>
      <c r="IL61" s="65"/>
      <c r="IM61" s="65"/>
      <c r="IN61" s="65"/>
      <c r="IO61" s="65"/>
      <c r="IP61" s="65"/>
      <c r="IQ61" s="65"/>
      <c r="IR61" s="65"/>
      <c r="IS61" s="65"/>
      <c r="IT61" s="65"/>
      <c r="IU61" s="65"/>
      <c r="IV61" s="65"/>
    </row>
    <row r="62" spans="1:256" s="14" customFormat="1" x14ac:dyDescent="0.2">
      <c r="A62" s="34" t="s">
        <v>34</v>
      </c>
      <c r="B62" s="34" t="s">
        <v>121</v>
      </c>
      <c r="C62" s="44"/>
      <c r="D62" s="71">
        <v>44742</v>
      </c>
      <c r="E62" s="46"/>
      <c r="F62" s="22">
        <v>443834.88</v>
      </c>
      <c r="G62" s="116">
        <f t="shared" ref="G62:G68" si="13">H62/F62</f>
        <v>1</v>
      </c>
      <c r="H62" s="22">
        <v>443834.88</v>
      </c>
      <c r="I62" s="93" t="s">
        <v>61</v>
      </c>
      <c r="J62" s="22">
        <v>1881288.75</v>
      </c>
      <c r="K62" s="116">
        <f t="shared" si="11"/>
        <v>1</v>
      </c>
      <c r="L62" s="22">
        <v>1881288.75</v>
      </c>
      <c r="M62" s="91"/>
      <c r="N62" s="9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  <c r="EO62" s="65"/>
      <c r="EP62" s="65"/>
      <c r="EQ62" s="65"/>
      <c r="ER62" s="65"/>
      <c r="ES62" s="65"/>
      <c r="ET62" s="65"/>
      <c r="EU62" s="65"/>
      <c r="EV62" s="65"/>
      <c r="EW62" s="65"/>
      <c r="EX62" s="65"/>
      <c r="EY62" s="65"/>
      <c r="EZ62" s="65"/>
      <c r="FA62" s="65"/>
      <c r="FB62" s="65"/>
      <c r="FC62" s="65"/>
      <c r="FD62" s="65"/>
      <c r="FE62" s="65"/>
      <c r="FF62" s="65"/>
      <c r="FG62" s="65"/>
      <c r="FH62" s="65"/>
      <c r="FI62" s="65"/>
      <c r="FJ62" s="65"/>
      <c r="FK62" s="65"/>
      <c r="FL62" s="65"/>
      <c r="FM62" s="65"/>
      <c r="FN62" s="65"/>
      <c r="FO62" s="65"/>
      <c r="FP62" s="65"/>
      <c r="FQ62" s="65"/>
      <c r="FR62" s="65"/>
      <c r="FS62" s="65"/>
      <c r="FT62" s="65"/>
      <c r="FU62" s="65"/>
      <c r="FV62" s="65"/>
      <c r="FW62" s="65"/>
      <c r="FX62" s="65"/>
      <c r="FY62" s="65"/>
      <c r="FZ62" s="65"/>
      <c r="GA62" s="65"/>
      <c r="GB62" s="65"/>
      <c r="GC62" s="65"/>
      <c r="GD62" s="65"/>
      <c r="GE62" s="65"/>
      <c r="GF62" s="65"/>
      <c r="GG62" s="65"/>
      <c r="GH62" s="65"/>
      <c r="GI62" s="65"/>
      <c r="GJ62" s="65"/>
      <c r="GK62" s="65"/>
      <c r="GL62" s="65"/>
      <c r="GM62" s="65"/>
      <c r="GN62" s="65"/>
      <c r="GO62" s="65"/>
      <c r="GP62" s="65"/>
      <c r="GQ62" s="65"/>
      <c r="GR62" s="65"/>
      <c r="GS62" s="65"/>
      <c r="GT62" s="65"/>
      <c r="GU62" s="65"/>
      <c r="GV62" s="65"/>
      <c r="GW62" s="65"/>
      <c r="GX62" s="65"/>
      <c r="GY62" s="65"/>
      <c r="GZ62" s="65"/>
      <c r="HA62" s="65"/>
      <c r="HB62" s="65"/>
      <c r="HC62" s="65"/>
      <c r="HD62" s="65"/>
      <c r="HE62" s="65"/>
      <c r="HF62" s="65"/>
      <c r="HG62" s="65"/>
      <c r="HH62" s="65"/>
      <c r="HI62" s="65"/>
      <c r="HJ62" s="65"/>
      <c r="HK62" s="65"/>
      <c r="HL62" s="65"/>
      <c r="HM62" s="65"/>
      <c r="HN62" s="65"/>
      <c r="HO62" s="65"/>
      <c r="HP62" s="65"/>
      <c r="HQ62" s="65"/>
      <c r="HR62" s="65"/>
      <c r="HS62" s="65"/>
      <c r="HT62" s="65"/>
      <c r="HU62" s="65"/>
      <c r="HV62" s="65"/>
      <c r="HW62" s="65"/>
      <c r="HX62" s="65"/>
      <c r="HY62" s="65"/>
      <c r="HZ62" s="65"/>
      <c r="IA62" s="65"/>
      <c r="IB62" s="65"/>
      <c r="IC62" s="65"/>
      <c r="ID62" s="65"/>
      <c r="IE62" s="65"/>
      <c r="IF62" s="65"/>
      <c r="IG62" s="65"/>
      <c r="IH62" s="65"/>
      <c r="II62" s="65"/>
      <c r="IJ62" s="65"/>
      <c r="IK62" s="65"/>
      <c r="IL62" s="65"/>
      <c r="IM62" s="65"/>
      <c r="IN62" s="65"/>
      <c r="IO62" s="65"/>
      <c r="IP62" s="65"/>
      <c r="IQ62" s="65"/>
      <c r="IR62" s="65"/>
      <c r="IS62" s="65"/>
      <c r="IT62" s="65"/>
      <c r="IU62" s="65"/>
      <c r="IV62" s="65"/>
    </row>
    <row r="63" spans="1:256" s="14" customFormat="1" ht="13.5" customHeight="1" x14ac:dyDescent="0.2">
      <c r="A63" s="34"/>
      <c r="B63" s="34" t="s">
        <v>121</v>
      </c>
      <c r="C63" s="44"/>
      <c r="D63" s="72"/>
      <c r="E63" s="34"/>
      <c r="F63" s="49">
        <f>SUM(F62)</f>
        <v>443834.88</v>
      </c>
      <c r="G63" s="116"/>
      <c r="H63" s="49">
        <f>SUM(H62)</f>
        <v>443834.88</v>
      </c>
      <c r="I63" s="88"/>
      <c r="J63" s="49">
        <f>SUM(J62)</f>
        <v>1881288.75</v>
      </c>
      <c r="K63" s="116"/>
      <c r="L63" s="49">
        <f>SUM(L62)</f>
        <v>1881288.75</v>
      </c>
      <c r="M63" s="89"/>
      <c r="N63" s="95">
        <f>SUM(L63-H63)</f>
        <v>1437453.87</v>
      </c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  <c r="EO63" s="65"/>
      <c r="EP63" s="65"/>
      <c r="EQ63" s="65"/>
      <c r="ER63" s="65"/>
      <c r="ES63" s="65"/>
      <c r="ET63" s="65"/>
      <c r="EU63" s="65"/>
      <c r="EV63" s="65"/>
      <c r="EW63" s="65"/>
      <c r="EX63" s="65"/>
      <c r="EY63" s="65"/>
      <c r="EZ63" s="65"/>
      <c r="FA63" s="65"/>
      <c r="FB63" s="65"/>
      <c r="FC63" s="65"/>
      <c r="FD63" s="65"/>
      <c r="FE63" s="65"/>
      <c r="FF63" s="65"/>
      <c r="FG63" s="65"/>
      <c r="FH63" s="65"/>
      <c r="FI63" s="65"/>
      <c r="FJ63" s="65"/>
      <c r="FK63" s="65"/>
      <c r="FL63" s="65"/>
      <c r="FM63" s="65"/>
      <c r="FN63" s="65"/>
      <c r="FO63" s="65"/>
      <c r="FP63" s="65"/>
      <c r="FQ63" s="65"/>
      <c r="FR63" s="65"/>
      <c r="FS63" s="65"/>
      <c r="FT63" s="65"/>
      <c r="FU63" s="65"/>
      <c r="FV63" s="65"/>
      <c r="FW63" s="65"/>
      <c r="FX63" s="65"/>
      <c r="FY63" s="65"/>
      <c r="FZ63" s="65"/>
      <c r="GA63" s="65"/>
      <c r="GB63" s="65"/>
      <c r="GC63" s="65"/>
      <c r="GD63" s="65"/>
      <c r="GE63" s="65"/>
      <c r="GF63" s="65"/>
      <c r="GG63" s="65"/>
      <c r="GH63" s="65"/>
      <c r="GI63" s="65"/>
      <c r="GJ63" s="65"/>
      <c r="GK63" s="65"/>
      <c r="GL63" s="65"/>
      <c r="GM63" s="65"/>
      <c r="GN63" s="65"/>
      <c r="GO63" s="65"/>
      <c r="GP63" s="65"/>
      <c r="GQ63" s="65"/>
      <c r="GR63" s="65"/>
      <c r="GS63" s="65"/>
      <c r="GT63" s="65"/>
      <c r="GU63" s="65"/>
      <c r="GV63" s="65"/>
      <c r="GW63" s="65"/>
      <c r="GX63" s="65"/>
      <c r="GY63" s="65"/>
      <c r="GZ63" s="65"/>
      <c r="HA63" s="65"/>
      <c r="HB63" s="65"/>
      <c r="HC63" s="65"/>
      <c r="HD63" s="65"/>
      <c r="HE63" s="65"/>
      <c r="HF63" s="65"/>
      <c r="HG63" s="65"/>
      <c r="HH63" s="65"/>
      <c r="HI63" s="65"/>
      <c r="HJ63" s="65"/>
      <c r="HK63" s="65"/>
      <c r="HL63" s="65"/>
      <c r="HM63" s="65"/>
      <c r="HN63" s="65"/>
      <c r="HO63" s="65"/>
      <c r="HP63" s="65"/>
      <c r="HQ63" s="65"/>
      <c r="HR63" s="65"/>
      <c r="HS63" s="65"/>
      <c r="HT63" s="65"/>
      <c r="HU63" s="65"/>
      <c r="HV63" s="65"/>
      <c r="HW63" s="65"/>
      <c r="HX63" s="65"/>
      <c r="HY63" s="65"/>
      <c r="HZ63" s="65"/>
      <c r="IA63" s="65"/>
      <c r="IB63" s="65"/>
      <c r="IC63" s="65"/>
      <c r="ID63" s="65"/>
      <c r="IE63" s="65"/>
      <c r="IF63" s="65"/>
      <c r="IG63" s="65"/>
      <c r="IH63" s="65"/>
      <c r="II63" s="65"/>
      <c r="IJ63" s="65"/>
      <c r="IK63" s="65"/>
      <c r="IL63" s="65"/>
      <c r="IM63" s="65"/>
      <c r="IN63" s="65"/>
      <c r="IO63" s="65"/>
      <c r="IP63" s="65"/>
      <c r="IQ63" s="65"/>
      <c r="IR63" s="65"/>
      <c r="IS63" s="65"/>
      <c r="IT63" s="65"/>
      <c r="IU63" s="65"/>
      <c r="IV63" s="65"/>
    </row>
    <row r="64" spans="1:256" s="14" customFormat="1" ht="13.5" customHeight="1" x14ac:dyDescent="0.2">
      <c r="A64" s="34"/>
      <c r="B64" s="34"/>
      <c r="C64" s="44"/>
      <c r="D64" s="72"/>
      <c r="E64" s="34"/>
      <c r="F64" s="49"/>
      <c r="G64" s="116"/>
      <c r="H64" s="49"/>
      <c r="I64" s="88"/>
      <c r="J64" s="49"/>
      <c r="K64" s="116"/>
      <c r="L64" s="49"/>
      <c r="M64" s="89"/>
      <c r="N64" s="9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  <c r="EO64" s="65"/>
      <c r="EP64" s="65"/>
      <c r="EQ64" s="65"/>
      <c r="ER64" s="65"/>
      <c r="ES64" s="65"/>
      <c r="ET64" s="65"/>
      <c r="EU64" s="65"/>
      <c r="EV64" s="65"/>
      <c r="EW64" s="65"/>
      <c r="EX64" s="65"/>
      <c r="EY64" s="65"/>
      <c r="EZ64" s="65"/>
      <c r="FA64" s="65"/>
      <c r="FB64" s="65"/>
      <c r="FC64" s="65"/>
      <c r="FD64" s="65"/>
      <c r="FE64" s="65"/>
      <c r="FF64" s="65"/>
      <c r="FG64" s="65"/>
      <c r="FH64" s="65"/>
      <c r="FI64" s="65"/>
      <c r="FJ64" s="65"/>
      <c r="FK64" s="65"/>
      <c r="FL64" s="65"/>
      <c r="FM64" s="65"/>
      <c r="FN64" s="65"/>
      <c r="FO64" s="65"/>
      <c r="FP64" s="65"/>
      <c r="FQ64" s="65"/>
      <c r="FR64" s="65"/>
      <c r="FS64" s="65"/>
      <c r="FT64" s="65"/>
      <c r="FU64" s="65"/>
      <c r="FV64" s="65"/>
      <c r="FW64" s="65"/>
      <c r="FX64" s="65"/>
      <c r="FY64" s="65"/>
      <c r="FZ64" s="65"/>
      <c r="GA64" s="65"/>
      <c r="GB64" s="65"/>
      <c r="GC64" s="65"/>
      <c r="GD64" s="65"/>
      <c r="GE64" s="65"/>
      <c r="GF64" s="65"/>
      <c r="GG64" s="65"/>
      <c r="GH64" s="65"/>
      <c r="GI64" s="65"/>
      <c r="GJ64" s="65"/>
      <c r="GK64" s="65"/>
      <c r="GL64" s="65"/>
      <c r="GM64" s="65"/>
      <c r="GN64" s="65"/>
      <c r="GO64" s="65"/>
      <c r="GP64" s="65"/>
      <c r="GQ64" s="65"/>
      <c r="GR64" s="65"/>
      <c r="GS64" s="65"/>
      <c r="GT64" s="65"/>
      <c r="GU64" s="65"/>
      <c r="GV64" s="65"/>
      <c r="GW64" s="65"/>
      <c r="GX64" s="65"/>
      <c r="GY64" s="65"/>
      <c r="GZ64" s="65"/>
      <c r="HA64" s="65"/>
      <c r="HB64" s="65"/>
      <c r="HC64" s="65"/>
      <c r="HD64" s="65"/>
      <c r="HE64" s="65"/>
      <c r="HF64" s="65"/>
      <c r="HG64" s="65"/>
      <c r="HH64" s="65"/>
      <c r="HI64" s="65"/>
      <c r="HJ64" s="65"/>
      <c r="HK64" s="65"/>
      <c r="HL64" s="65"/>
      <c r="HM64" s="65"/>
      <c r="HN64" s="65"/>
      <c r="HO64" s="65"/>
      <c r="HP64" s="65"/>
      <c r="HQ64" s="65"/>
      <c r="HR64" s="65"/>
      <c r="HS64" s="65"/>
      <c r="HT64" s="65"/>
      <c r="HU64" s="65"/>
      <c r="HV64" s="65"/>
      <c r="HW64" s="65"/>
      <c r="HX64" s="65"/>
      <c r="HY64" s="65"/>
      <c r="HZ64" s="65"/>
      <c r="IA64" s="65"/>
      <c r="IB64" s="65"/>
      <c r="IC64" s="65"/>
      <c r="ID64" s="65"/>
      <c r="IE64" s="65"/>
      <c r="IF64" s="65"/>
      <c r="IG64" s="65"/>
      <c r="IH64" s="65"/>
      <c r="II64" s="65"/>
      <c r="IJ64" s="65"/>
      <c r="IK64" s="65"/>
      <c r="IL64" s="65"/>
      <c r="IM64" s="65"/>
      <c r="IN64" s="65"/>
      <c r="IO64" s="65"/>
      <c r="IP64" s="65"/>
      <c r="IQ64" s="65"/>
      <c r="IR64" s="65"/>
      <c r="IS64" s="65"/>
      <c r="IT64" s="65"/>
      <c r="IU64" s="65"/>
      <c r="IV64" s="65"/>
    </row>
    <row r="65" spans="1:256" x14ac:dyDescent="0.2">
      <c r="A65" s="41" t="s">
        <v>118</v>
      </c>
      <c r="B65" s="41" t="s">
        <v>121</v>
      </c>
      <c r="D65" s="71">
        <v>44742</v>
      </c>
      <c r="F65" s="22">
        <v>3877.84</v>
      </c>
      <c r="G65" s="116">
        <f t="shared" ref="G65:G74" si="14">H65/F65</f>
        <v>1</v>
      </c>
      <c r="H65" s="22">
        <v>3877.84</v>
      </c>
      <c r="I65" s="88" t="s">
        <v>61</v>
      </c>
      <c r="J65" s="22">
        <v>3886.11</v>
      </c>
      <c r="K65" s="116">
        <f t="shared" ref="K65:K74" si="15">L65/J65</f>
        <v>1</v>
      </c>
      <c r="L65" s="22">
        <v>3886.11</v>
      </c>
      <c r="M65" s="88"/>
    </row>
    <row r="66" spans="1:256" x14ac:dyDescent="0.2">
      <c r="F66" s="49">
        <f>SUM(F65:F65)</f>
        <v>3877.84</v>
      </c>
      <c r="G66" s="116"/>
      <c r="H66" s="49">
        <f>SUM(H65:H65)</f>
        <v>3877.84</v>
      </c>
      <c r="I66" s="88"/>
      <c r="J66" s="49">
        <f>SUM(J65:J65)</f>
        <v>3886.11</v>
      </c>
      <c r="K66" s="116"/>
      <c r="L66" s="49">
        <f>SUM(L65:L65)</f>
        <v>3886.11</v>
      </c>
      <c r="M66" s="88"/>
      <c r="N66" s="95">
        <f t="shared" ref="N66" si="16">SUM(L66-H66)</f>
        <v>8.2699999999999818</v>
      </c>
    </row>
    <row r="67" spans="1:256" x14ac:dyDescent="0.2">
      <c r="G67" s="116"/>
      <c r="I67" s="88"/>
      <c r="K67" s="116"/>
      <c r="M67" s="88"/>
      <c r="N67" s="22"/>
    </row>
    <row r="68" spans="1:256" s="14" customFormat="1" x14ac:dyDescent="0.2">
      <c r="A68" s="34" t="s">
        <v>99</v>
      </c>
      <c r="B68" s="41" t="s">
        <v>121</v>
      </c>
      <c r="C68" s="44"/>
      <c r="D68" s="71">
        <v>44742</v>
      </c>
      <c r="E68" s="46"/>
      <c r="F68" s="22">
        <v>1023940.54</v>
      </c>
      <c r="G68" s="116">
        <f t="shared" ref="G68:G77" si="17">H68/F68</f>
        <v>1</v>
      </c>
      <c r="H68" s="22">
        <v>1023940.54</v>
      </c>
      <c r="I68" s="93" t="s">
        <v>61</v>
      </c>
      <c r="J68" s="22">
        <v>1026450.2</v>
      </c>
      <c r="K68" s="116">
        <f t="shared" si="15"/>
        <v>1</v>
      </c>
      <c r="L68" s="22">
        <v>1026450.2</v>
      </c>
      <c r="M68" s="91"/>
      <c r="N68" s="9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  <c r="EO68" s="65"/>
      <c r="EP68" s="65"/>
      <c r="EQ68" s="65"/>
      <c r="ER68" s="65"/>
      <c r="ES68" s="65"/>
      <c r="ET68" s="65"/>
      <c r="EU68" s="65"/>
      <c r="EV68" s="65"/>
      <c r="EW68" s="65"/>
      <c r="EX68" s="65"/>
      <c r="EY68" s="65"/>
      <c r="EZ68" s="65"/>
      <c r="FA68" s="65"/>
      <c r="FB68" s="65"/>
      <c r="FC68" s="65"/>
      <c r="FD68" s="65"/>
      <c r="FE68" s="65"/>
      <c r="FF68" s="65"/>
      <c r="FG68" s="65"/>
      <c r="FH68" s="65"/>
      <c r="FI68" s="65"/>
      <c r="FJ68" s="65"/>
      <c r="FK68" s="65"/>
      <c r="FL68" s="65"/>
      <c r="FM68" s="65"/>
      <c r="FN68" s="65"/>
      <c r="FO68" s="65"/>
      <c r="FP68" s="65"/>
      <c r="FQ68" s="65"/>
      <c r="FR68" s="65"/>
      <c r="FS68" s="65"/>
      <c r="FT68" s="65"/>
      <c r="FU68" s="65"/>
      <c r="FV68" s="65"/>
      <c r="FW68" s="65"/>
      <c r="FX68" s="65"/>
      <c r="FY68" s="65"/>
      <c r="FZ68" s="65"/>
      <c r="GA68" s="65"/>
      <c r="GB68" s="65"/>
      <c r="GC68" s="65"/>
      <c r="GD68" s="65"/>
      <c r="GE68" s="65"/>
      <c r="GF68" s="65"/>
      <c r="GG68" s="65"/>
      <c r="GH68" s="65"/>
      <c r="GI68" s="65"/>
      <c r="GJ68" s="65"/>
      <c r="GK68" s="65"/>
      <c r="GL68" s="65"/>
      <c r="GM68" s="65"/>
      <c r="GN68" s="65"/>
      <c r="GO68" s="65"/>
      <c r="GP68" s="65"/>
      <c r="GQ68" s="65"/>
      <c r="GR68" s="65"/>
      <c r="GS68" s="65"/>
      <c r="GT68" s="65"/>
      <c r="GU68" s="65"/>
      <c r="GV68" s="65"/>
      <c r="GW68" s="65"/>
      <c r="GX68" s="65"/>
      <c r="GY68" s="65"/>
      <c r="GZ68" s="65"/>
      <c r="HA68" s="65"/>
      <c r="HB68" s="65"/>
      <c r="HC68" s="65"/>
      <c r="HD68" s="65"/>
      <c r="HE68" s="65"/>
      <c r="HF68" s="65"/>
      <c r="HG68" s="65"/>
      <c r="HH68" s="65"/>
      <c r="HI68" s="65"/>
      <c r="HJ68" s="65"/>
      <c r="HK68" s="65"/>
      <c r="HL68" s="65"/>
      <c r="HM68" s="65"/>
      <c r="HN68" s="65"/>
      <c r="HO68" s="65"/>
      <c r="HP68" s="65"/>
      <c r="HQ68" s="65"/>
      <c r="HR68" s="65"/>
      <c r="HS68" s="65"/>
      <c r="HT68" s="65"/>
      <c r="HU68" s="65"/>
      <c r="HV68" s="65"/>
      <c r="HW68" s="65"/>
      <c r="HX68" s="65"/>
      <c r="HY68" s="65"/>
      <c r="HZ68" s="65"/>
      <c r="IA68" s="65"/>
      <c r="IB68" s="65"/>
      <c r="IC68" s="65"/>
      <c r="ID68" s="65"/>
      <c r="IE68" s="65"/>
      <c r="IF68" s="65"/>
      <c r="IG68" s="65"/>
      <c r="IH68" s="65"/>
      <c r="II68" s="65"/>
      <c r="IJ68" s="65"/>
      <c r="IK68" s="65"/>
      <c r="IL68" s="65"/>
      <c r="IM68" s="65"/>
      <c r="IN68" s="65"/>
      <c r="IO68" s="65"/>
      <c r="IP68" s="65"/>
      <c r="IQ68" s="65"/>
      <c r="IR68" s="65"/>
      <c r="IS68" s="65"/>
      <c r="IT68" s="65"/>
      <c r="IU68" s="65"/>
      <c r="IV68" s="65"/>
    </row>
    <row r="69" spans="1:256" s="14" customFormat="1" x14ac:dyDescent="0.2">
      <c r="A69" s="34"/>
      <c r="B69" s="34"/>
      <c r="C69" s="44"/>
      <c r="D69" s="72"/>
      <c r="E69" s="34"/>
      <c r="F69" s="49">
        <f>SUM(F68)</f>
        <v>1023940.54</v>
      </c>
      <c r="G69" s="116"/>
      <c r="H69" s="49">
        <f>SUM(H68)</f>
        <v>1023940.54</v>
      </c>
      <c r="I69" s="88"/>
      <c r="J69" s="49">
        <f>SUM(J68)</f>
        <v>1026450.2</v>
      </c>
      <c r="K69" s="116"/>
      <c r="L69" s="49">
        <f>SUM(L68)</f>
        <v>1026450.2</v>
      </c>
      <c r="M69" s="89"/>
      <c r="N69" s="95">
        <f>SUM(L69-H69)</f>
        <v>2509.6599999999162</v>
      </c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  <c r="EO69" s="65"/>
      <c r="EP69" s="65"/>
      <c r="EQ69" s="65"/>
      <c r="ER69" s="65"/>
      <c r="ES69" s="65"/>
      <c r="ET69" s="65"/>
      <c r="EU69" s="65"/>
      <c r="EV69" s="65"/>
      <c r="EW69" s="65"/>
      <c r="EX69" s="65"/>
      <c r="EY69" s="65"/>
      <c r="EZ69" s="65"/>
      <c r="FA69" s="65"/>
      <c r="FB69" s="65"/>
      <c r="FC69" s="65"/>
      <c r="FD69" s="65"/>
      <c r="FE69" s="65"/>
      <c r="FF69" s="65"/>
      <c r="FG69" s="65"/>
      <c r="FH69" s="65"/>
      <c r="FI69" s="65"/>
      <c r="FJ69" s="65"/>
      <c r="FK69" s="65"/>
      <c r="FL69" s="65"/>
      <c r="FM69" s="65"/>
      <c r="FN69" s="65"/>
      <c r="FO69" s="65"/>
      <c r="FP69" s="65"/>
      <c r="FQ69" s="65"/>
      <c r="FR69" s="65"/>
      <c r="FS69" s="65"/>
      <c r="FT69" s="65"/>
      <c r="FU69" s="65"/>
      <c r="FV69" s="65"/>
      <c r="FW69" s="65"/>
      <c r="FX69" s="65"/>
      <c r="FY69" s="65"/>
      <c r="FZ69" s="65"/>
      <c r="GA69" s="65"/>
      <c r="GB69" s="65"/>
      <c r="GC69" s="65"/>
      <c r="GD69" s="65"/>
      <c r="GE69" s="65"/>
      <c r="GF69" s="65"/>
      <c r="GG69" s="65"/>
      <c r="GH69" s="65"/>
      <c r="GI69" s="65"/>
      <c r="GJ69" s="65"/>
      <c r="GK69" s="65"/>
      <c r="GL69" s="65"/>
      <c r="GM69" s="65"/>
      <c r="GN69" s="65"/>
      <c r="GO69" s="65"/>
      <c r="GP69" s="65"/>
      <c r="GQ69" s="65"/>
      <c r="GR69" s="65"/>
      <c r="GS69" s="65"/>
      <c r="GT69" s="65"/>
      <c r="GU69" s="65"/>
      <c r="GV69" s="65"/>
      <c r="GW69" s="65"/>
      <c r="GX69" s="65"/>
      <c r="GY69" s="65"/>
      <c r="GZ69" s="65"/>
      <c r="HA69" s="65"/>
      <c r="HB69" s="65"/>
      <c r="HC69" s="65"/>
      <c r="HD69" s="65"/>
      <c r="HE69" s="65"/>
      <c r="HF69" s="65"/>
      <c r="HG69" s="65"/>
      <c r="HH69" s="65"/>
      <c r="HI69" s="65"/>
      <c r="HJ69" s="65"/>
      <c r="HK69" s="65"/>
      <c r="HL69" s="65"/>
      <c r="HM69" s="65"/>
      <c r="HN69" s="65"/>
      <c r="HO69" s="65"/>
      <c r="HP69" s="65"/>
      <c r="HQ69" s="65"/>
      <c r="HR69" s="65"/>
      <c r="HS69" s="65"/>
      <c r="HT69" s="65"/>
      <c r="HU69" s="65"/>
      <c r="HV69" s="65"/>
      <c r="HW69" s="65"/>
      <c r="HX69" s="65"/>
      <c r="HY69" s="65"/>
      <c r="HZ69" s="65"/>
      <c r="IA69" s="65"/>
      <c r="IB69" s="65"/>
      <c r="IC69" s="65"/>
      <c r="ID69" s="65"/>
      <c r="IE69" s="65"/>
      <c r="IF69" s="65"/>
      <c r="IG69" s="65"/>
      <c r="IH69" s="65"/>
      <c r="II69" s="65"/>
      <c r="IJ69" s="65"/>
      <c r="IK69" s="65"/>
      <c r="IL69" s="65"/>
      <c r="IM69" s="65"/>
      <c r="IN69" s="65"/>
      <c r="IO69" s="65"/>
      <c r="IP69" s="65"/>
      <c r="IQ69" s="65"/>
      <c r="IR69" s="65"/>
      <c r="IS69" s="65"/>
      <c r="IT69" s="65"/>
      <c r="IU69" s="65"/>
      <c r="IV69" s="65"/>
    </row>
    <row r="70" spans="1:256" s="14" customFormat="1" x14ac:dyDescent="0.2">
      <c r="A70" s="34"/>
      <c r="B70" s="34"/>
      <c r="C70" s="44"/>
      <c r="D70" s="72"/>
      <c r="E70" s="34"/>
      <c r="F70" s="49"/>
      <c r="G70" s="116"/>
      <c r="H70" s="49"/>
      <c r="I70" s="88"/>
      <c r="J70" s="49"/>
      <c r="K70" s="116"/>
      <c r="L70" s="49"/>
      <c r="M70" s="89"/>
      <c r="N70" s="9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  <c r="EO70" s="65"/>
      <c r="EP70" s="65"/>
      <c r="EQ70" s="65"/>
      <c r="ER70" s="65"/>
      <c r="ES70" s="65"/>
      <c r="ET70" s="65"/>
      <c r="EU70" s="65"/>
      <c r="EV70" s="65"/>
      <c r="EW70" s="65"/>
      <c r="EX70" s="65"/>
      <c r="EY70" s="65"/>
      <c r="EZ70" s="65"/>
      <c r="FA70" s="65"/>
      <c r="FB70" s="65"/>
      <c r="FC70" s="65"/>
      <c r="FD70" s="65"/>
      <c r="FE70" s="65"/>
      <c r="FF70" s="65"/>
      <c r="FG70" s="65"/>
      <c r="FH70" s="65"/>
      <c r="FI70" s="65"/>
      <c r="FJ70" s="65"/>
      <c r="FK70" s="65"/>
      <c r="FL70" s="65"/>
      <c r="FM70" s="65"/>
      <c r="FN70" s="65"/>
      <c r="FO70" s="65"/>
      <c r="FP70" s="65"/>
      <c r="FQ70" s="65"/>
      <c r="FR70" s="65"/>
      <c r="FS70" s="65"/>
      <c r="FT70" s="65"/>
      <c r="FU70" s="65"/>
      <c r="FV70" s="65"/>
      <c r="FW70" s="65"/>
      <c r="FX70" s="65"/>
      <c r="FY70" s="65"/>
      <c r="FZ70" s="65"/>
      <c r="GA70" s="65"/>
      <c r="GB70" s="65"/>
      <c r="GC70" s="65"/>
      <c r="GD70" s="65"/>
      <c r="GE70" s="65"/>
      <c r="GF70" s="65"/>
      <c r="GG70" s="65"/>
      <c r="GH70" s="65"/>
      <c r="GI70" s="65"/>
      <c r="GJ70" s="65"/>
      <c r="GK70" s="65"/>
      <c r="GL70" s="65"/>
      <c r="GM70" s="65"/>
      <c r="GN70" s="65"/>
      <c r="GO70" s="65"/>
      <c r="GP70" s="65"/>
      <c r="GQ70" s="65"/>
      <c r="GR70" s="65"/>
      <c r="GS70" s="65"/>
      <c r="GT70" s="65"/>
      <c r="GU70" s="65"/>
      <c r="GV70" s="65"/>
      <c r="GW70" s="65"/>
      <c r="GX70" s="65"/>
      <c r="GY70" s="65"/>
      <c r="GZ70" s="65"/>
      <c r="HA70" s="65"/>
      <c r="HB70" s="65"/>
      <c r="HC70" s="65"/>
      <c r="HD70" s="65"/>
      <c r="HE70" s="65"/>
      <c r="HF70" s="65"/>
      <c r="HG70" s="65"/>
      <c r="HH70" s="65"/>
      <c r="HI70" s="65"/>
      <c r="HJ70" s="65"/>
      <c r="HK70" s="65"/>
      <c r="HL70" s="65"/>
      <c r="HM70" s="65"/>
      <c r="HN70" s="65"/>
      <c r="HO70" s="65"/>
      <c r="HP70" s="65"/>
      <c r="HQ70" s="65"/>
      <c r="HR70" s="65"/>
      <c r="HS70" s="65"/>
      <c r="HT70" s="65"/>
      <c r="HU70" s="65"/>
      <c r="HV70" s="65"/>
      <c r="HW70" s="65"/>
      <c r="HX70" s="65"/>
      <c r="HY70" s="65"/>
      <c r="HZ70" s="65"/>
      <c r="IA70" s="65"/>
      <c r="IB70" s="65"/>
      <c r="IC70" s="65"/>
      <c r="ID70" s="65"/>
      <c r="IE70" s="65"/>
      <c r="IF70" s="65"/>
      <c r="IG70" s="65"/>
      <c r="IH70" s="65"/>
      <c r="II70" s="65"/>
      <c r="IJ70" s="65"/>
      <c r="IK70" s="65"/>
      <c r="IL70" s="65"/>
      <c r="IM70" s="65"/>
      <c r="IN70" s="65"/>
      <c r="IO70" s="65"/>
      <c r="IP70" s="65"/>
      <c r="IQ70" s="65"/>
      <c r="IR70" s="65"/>
      <c r="IS70" s="65"/>
      <c r="IT70" s="65"/>
      <c r="IU70" s="65"/>
      <c r="IV70" s="65"/>
    </row>
    <row r="71" spans="1:256" s="14" customFormat="1" x14ac:dyDescent="0.2">
      <c r="A71" s="34" t="s">
        <v>15</v>
      </c>
      <c r="B71" s="41" t="s">
        <v>121</v>
      </c>
      <c r="C71" s="64"/>
      <c r="D71" s="71">
        <v>44742</v>
      </c>
      <c r="E71" s="46"/>
      <c r="F71" s="22">
        <v>2574838</v>
      </c>
      <c r="G71" s="116">
        <f t="shared" ref="G71:G77" si="18">H71/F71</f>
        <v>1</v>
      </c>
      <c r="H71" s="22">
        <v>2574838</v>
      </c>
      <c r="I71" s="93" t="s">
        <v>61</v>
      </c>
      <c r="J71" s="22">
        <v>2771545.59</v>
      </c>
      <c r="K71" s="116">
        <f t="shared" si="15"/>
        <v>1</v>
      </c>
      <c r="L71" s="22">
        <v>2771545.59</v>
      </c>
      <c r="M71" s="91"/>
      <c r="N71" s="9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  <c r="EO71" s="65"/>
      <c r="EP71" s="65"/>
      <c r="EQ71" s="65"/>
      <c r="ER71" s="65"/>
      <c r="ES71" s="65"/>
      <c r="ET71" s="65"/>
      <c r="EU71" s="65"/>
      <c r="EV71" s="65"/>
      <c r="EW71" s="65"/>
      <c r="EX71" s="65"/>
      <c r="EY71" s="65"/>
      <c r="EZ71" s="65"/>
      <c r="FA71" s="65"/>
      <c r="FB71" s="65"/>
      <c r="FC71" s="65"/>
      <c r="FD71" s="65"/>
      <c r="FE71" s="65"/>
      <c r="FF71" s="65"/>
      <c r="FG71" s="65"/>
      <c r="FH71" s="65"/>
      <c r="FI71" s="65"/>
      <c r="FJ71" s="65"/>
      <c r="FK71" s="65"/>
      <c r="FL71" s="65"/>
      <c r="FM71" s="65"/>
      <c r="FN71" s="65"/>
      <c r="FO71" s="65"/>
      <c r="FP71" s="65"/>
      <c r="FQ71" s="65"/>
      <c r="FR71" s="65"/>
      <c r="FS71" s="65"/>
      <c r="FT71" s="65"/>
      <c r="FU71" s="65"/>
      <c r="FV71" s="65"/>
      <c r="FW71" s="65"/>
      <c r="FX71" s="65"/>
      <c r="FY71" s="65"/>
      <c r="FZ71" s="65"/>
      <c r="GA71" s="65"/>
      <c r="GB71" s="65"/>
      <c r="GC71" s="65"/>
      <c r="GD71" s="65"/>
      <c r="GE71" s="65"/>
      <c r="GF71" s="65"/>
      <c r="GG71" s="65"/>
      <c r="GH71" s="65"/>
      <c r="GI71" s="65"/>
      <c r="GJ71" s="65"/>
      <c r="GK71" s="65"/>
      <c r="GL71" s="65"/>
      <c r="GM71" s="65"/>
      <c r="GN71" s="65"/>
      <c r="GO71" s="65"/>
      <c r="GP71" s="65"/>
      <c r="GQ71" s="65"/>
      <c r="GR71" s="65"/>
      <c r="GS71" s="65"/>
      <c r="GT71" s="65"/>
      <c r="GU71" s="65"/>
      <c r="GV71" s="65"/>
      <c r="GW71" s="65"/>
      <c r="GX71" s="65"/>
      <c r="GY71" s="65"/>
      <c r="GZ71" s="65"/>
      <c r="HA71" s="65"/>
      <c r="HB71" s="65"/>
      <c r="HC71" s="65"/>
      <c r="HD71" s="65"/>
      <c r="HE71" s="65"/>
      <c r="HF71" s="65"/>
      <c r="HG71" s="65"/>
      <c r="HH71" s="65"/>
      <c r="HI71" s="65"/>
      <c r="HJ71" s="65"/>
      <c r="HK71" s="65"/>
      <c r="HL71" s="65"/>
      <c r="HM71" s="65"/>
      <c r="HN71" s="65"/>
      <c r="HO71" s="65"/>
      <c r="HP71" s="65"/>
      <c r="HQ71" s="65"/>
      <c r="HR71" s="65"/>
      <c r="HS71" s="65"/>
      <c r="HT71" s="65"/>
      <c r="HU71" s="65"/>
      <c r="HV71" s="65"/>
      <c r="HW71" s="65"/>
      <c r="HX71" s="65"/>
      <c r="HY71" s="65"/>
      <c r="HZ71" s="65"/>
      <c r="IA71" s="65"/>
      <c r="IB71" s="65"/>
      <c r="IC71" s="65"/>
      <c r="ID71" s="65"/>
      <c r="IE71" s="65"/>
      <c r="IF71" s="65"/>
      <c r="IG71" s="65"/>
      <c r="IH71" s="65"/>
      <c r="II71" s="65"/>
      <c r="IJ71" s="65"/>
      <c r="IK71" s="65"/>
      <c r="IL71" s="65"/>
      <c r="IM71" s="65"/>
      <c r="IN71" s="65"/>
      <c r="IO71" s="65"/>
      <c r="IP71" s="65"/>
      <c r="IQ71" s="65"/>
      <c r="IR71" s="65"/>
      <c r="IS71" s="65"/>
      <c r="IT71" s="65"/>
      <c r="IU71" s="65"/>
      <c r="IV71" s="65"/>
    </row>
    <row r="72" spans="1:256" s="14" customFormat="1" ht="12.6" customHeight="1" x14ac:dyDescent="0.2">
      <c r="A72" s="36"/>
      <c r="B72" s="47"/>
      <c r="C72" s="63"/>
      <c r="D72" s="48"/>
      <c r="E72" s="36"/>
      <c r="F72" s="49">
        <f>SUM(F71)</f>
        <v>2574838</v>
      </c>
      <c r="G72" s="116"/>
      <c r="H72" s="49">
        <f>SUM(H71)</f>
        <v>2574838</v>
      </c>
      <c r="I72" s="88"/>
      <c r="J72" s="49">
        <f>SUM(J71)</f>
        <v>2771545.59</v>
      </c>
      <c r="K72" s="116"/>
      <c r="L72" s="49">
        <f>SUM(L71)</f>
        <v>2771545.59</v>
      </c>
      <c r="M72" s="89"/>
      <c r="N72" s="95">
        <f>SUM(L72-H72)</f>
        <v>196707.58999999985</v>
      </c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  <c r="EO72" s="65"/>
      <c r="EP72" s="65"/>
      <c r="EQ72" s="65"/>
      <c r="ER72" s="65"/>
      <c r="ES72" s="65"/>
      <c r="ET72" s="65"/>
      <c r="EU72" s="65"/>
      <c r="EV72" s="65"/>
      <c r="EW72" s="65"/>
      <c r="EX72" s="65"/>
      <c r="EY72" s="65"/>
      <c r="EZ72" s="65"/>
      <c r="FA72" s="65"/>
      <c r="FB72" s="65"/>
      <c r="FC72" s="65"/>
      <c r="FD72" s="65"/>
      <c r="FE72" s="65"/>
      <c r="FF72" s="65"/>
      <c r="FG72" s="65"/>
      <c r="FH72" s="65"/>
      <c r="FI72" s="65"/>
      <c r="FJ72" s="65"/>
      <c r="FK72" s="65"/>
      <c r="FL72" s="65"/>
      <c r="FM72" s="65"/>
      <c r="FN72" s="65"/>
      <c r="FO72" s="65"/>
      <c r="FP72" s="65"/>
      <c r="FQ72" s="65"/>
      <c r="FR72" s="65"/>
      <c r="FS72" s="65"/>
      <c r="FT72" s="65"/>
      <c r="FU72" s="65"/>
      <c r="FV72" s="65"/>
      <c r="FW72" s="65"/>
      <c r="FX72" s="65"/>
      <c r="FY72" s="65"/>
      <c r="FZ72" s="65"/>
      <c r="GA72" s="65"/>
      <c r="GB72" s="65"/>
      <c r="GC72" s="65"/>
      <c r="GD72" s="65"/>
      <c r="GE72" s="65"/>
      <c r="GF72" s="65"/>
      <c r="GG72" s="65"/>
      <c r="GH72" s="65"/>
      <c r="GI72" s="65"/>
      <c r="GJ72" s="65"/>
      <c r="GK72" s="65"/>
      <c r="GL72" s="65"/>
      <c r="GM72" s="65"/>
      <c r="GN72" s="65"/>
      <c r="GO72" s="65"/>
      <c r="GP72" s="65"/>
      <c r="GQ72" s="65"/>
      <c r="GR72" s="65"/>
      <c r="GS72" s="65"/>
      <c r="GT72" s="65"/>
      <c r="GU72" s="65"/>
      <c r="GV72" s="65"/>
      <c r="GW72" s="65"/>
      <c r="GX72" s="65"/>
      <c r="GY72" s="65"/>
      <c r="GZ72" s="65"/>
      <c r="HA72" s="65"/>
      <c r="HB72" s="65"/>
      <c r="HC72" s="65"/>
      <c r="HD72" s="65"/>
      <c r="HE72" s="65"/>
      <c r="HF72" s="65"/>
      <c r="HG72" s="65"/>
      <c r="HH72" s="65"/>
      <c r="HI72" s="65"/>
      <c r="HJ72" s="65"/>
      <c r="HK72" s="65"/>
      <c r="HL72" s="65"/>
      <c r="HM72" s="65"/>
      <c r="HN72" s="65"/>
      <c r="HO72" s="65"/>
      <c r="HP72" s="65"/>
      <c r="HQ72" s="65"/>
      <c r="HR72" s="65"/>
      <c r="HS72" s="65"/>
      <c r="HT72" s="65"/>
      <c r="HU72" s="65"/>
      <c r="HV72" s="65"/>
      <c r="HW72" s="65"/>
      <c r="HX72" s="65"/>
      <c r="HY72" s="65"/>
      <c r="HZ72" s="65"/>
      <c r="IA72" s="65"/>
      <c r="IB72" s="65"/>
      <c r="IC72" s="65"/>
      <c r="ID72" s="65"/>
      <c r="IE72" s="65"/>
      <c r="IF72" s="65"/>
      <c r="IG72" s="65"/>
      <c r="IH72" s="65"/>
      <c r="II72" s="65"/>
      <c r="IJ72" s="65"/>
      <c r="IK72" s="65"/>
      <c r="IL72" s="65"/>
      <c r="IM72" s="65"/>
      <c r="IN72" s="65"/>
      <c r="IO72" s="65"/>
      <c r="IP72" s="65"/>
      <c r="IQ72" s="65"/>
      <c r="IR72" s="65"/>
      <c r="IS72" s="65"/>
      <c r="IT72" s="65"/>
      <c r="IU72" s="65"/>
      <c r="IV72" s="65"/>
    </row>
    <row r="73" spans="1:256" s="14" customFormat="1" x14ac:dyDescent="0.2">
      <c r="A73" s="36"/>
      <c r="B73" s="47"/>
      <c r="C73" s="63"/>
      <c r="D73" s="48"/>
      <c r="E73" s="36"/>
      <c r="F73" s="49"/>
      <c r="G73" s="116"/>
      <c r="H73" s="49"/>
      <c r="I73" s="88"/>
      <c r="J73" s="49"/>
      <c r="K73" s="116"/>
      <c r="L73" s="49"/>
      <c r="M73" s="89"/>
      <c r="N73" s="9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  <c r="EO73" s="65"/>
      <c r="EP73" s="65"/>
      <c r="EQ73" s="65"/>
      <c r="ER73" s="65"/>
      <c r="ES73" s="65"/>
      <c r="ET73" s="65"/>
      <c r="EU73" s="65"/>
      <c r="EV73" s="65"/>
      <c r="EW73" s="65"/>
      <c r="EX73" s="65"/>
      <c r="EY73" s="65"/>
      <c r="EZ73" s="65"/>
      <c r="FA73" s="65"/>
      <c r="FB73" s="65"/>
      <c r="FC73" s="65"/>
      <c r="FD73" s="65"/>
      <c r="FE73" s="65"/>
      <c r="FF73" s="65"/>
      <c r="FG73" s="65"/>
      <c r="FH73" s="65"/>
      <c r="FI73" s="65"/>
      <c r="FJ73" s="65"/>
      <c r="FK73" s="65"/>
      <c r="FL73" s="65"/>
      <c r="FM73" s="65"/>
      <c r="FN73" s="65"/>
      <c r="FO73" s="65"/>
      <c r="FP73" s="65"/>
      <c r="FQ73" s="65"/>
      <c r="FR73" s="65"/>
      <c r="FS73" s="65"/>
      <c r="FT73" s="65"/>
      <c r="FU73" s="65"/>
      <c r="FV73" s="65"/>
      <c r="FW73" s="65"/>
      <c r="FX73" s="65"/>
      <c r="FY73" s="65"/>
      <c r="FZ73" s="65"/>
      <c r="GA73" s="65"/>
      <c r="GB73" s="65"/>
      <c r="GC73" s="65"/>
      <c r="GD73" s="65"/>
      <c r="GE73" s="65"/>
      <c r="GF73" s="65"/>
      <c r="GG73" s="65"/>
      <c r="GH73" s="65"/>
      <c r="GI73" s="65"/>
      <c r="GJ73" s="65"/>
      <c r="GK73" s="65"/>
      <c r="GL73" s="65"/>
      <c r="GM73" s="65"/>
      <c r="GN73" s="65"/>
      <c r="GO73" s="65"/>
      <c r="GP73" s="65"/>
      <c r="GQ73" s="65"/>
      <c r="GR73" s="65"/>
      <c r="GS73" s="65"/>
      <c r="GT73" s="65"/>
      <c r="GU73" s="65"/>
      <c r="GV73" s="65"/>
      <c r="GW73" s="65"/>
      <c r="GX73" s="65"/>
      <c r="GY73" s="65"/>
      <c r="GZ73" s="65"/>
      <c r="HA73" s="65"/>
      <c r="HB73" s="65"/>
      <c r="HC73" s="65"/>
      <c r="HD73" s="65"/>
      <c r="HE73" s="65"/>
      <c r="HF73" s="65"/>
      <c r="HG73" s="65"/>
      <c r="HH73" s="65"/>
      <c r="HI73" s="65"/>
      <c r="HJ73" s="65"/>
      <c r="HK73" s="65"/>
      <c r="HL73" s="65"/>
      <c r="HM73" s="65"/>
      <c r="HN73" s="65"/>
      <c r="HO73" s="65"/>
      <c r="HP73" s="65"/>
      <c r="HQ73" s="65"/>
      <c r="HR73" s="65"/>
      <c r="HS73" s="65"/>
      <c r="HT73" s="65"/>
      <c r="HU73" s="65"/>
      <c r="HV73" s="65"/>
      <c r="HW73" s="65"/>
      <c r="HX73" s="65"/>
      <c r="HY73" s="65"/>
      <c r="HZ73" s="65"/>
      <c r="IA73" s="65"/>
      <c r="IB73" s="65"/>
      <c r="IC73" s="65"/>
      <c r="ID73" s="65"/>
      <c r="IE73" s="65"/>
      <c r="IF73" s="65"/>
      <c r="IG73" s="65"/>
      <c r="IH73" s="65"/>
      <c r="II73" s="65"/>
      <c r="IJ73" s="65"/>
      <c r="IK73" s="65"/>
      <c r="IL73" s="65"/>
      <c r="IM73" s="65"/>
      <c r="IN73" s="65"/>
      <c r="IO73" s="65"/>
      <c r="IP73" s="65"/>
      <c r="IQ73" s="65"/>
      <c r="IR73" s="65"/>
      <c r="IS73" s="65"/>
      <c r="IT73" s="65"/>
      <c r="IU73" s="65"/>
      <c r="IV73" s="65"/>
    </row>
    <row r="74" spans="1:256" s="14" customFormat="1" outlineLevel="1" x14ac:dyDescent="0.2">
      <c r="A74" s="34" t="s">
        <v>16</v>
      </c>
      <c r="B74" s="41" t="s">
        <v>121</v>
      </c>
      <c r="C74" s="44"/>
      <c r="D74" s="71">
        <v>44742</v>
      </c>
      <c r="E74" s="46"/>
      <c r="F74" s="22">
        <v>14371369.939999999</v>
      </c>
      <c r="G74" s="116">
        <f t="shared" ref="G74:G77" si="19">H74/F74</f>
        <v>1</v>
      </c>
      <c r="H74" s="22">
        <v>14371369.939999999</v>
      </c>
      <c r="I74" s="93" t="s">
        <v>61</v>
      </c>
      <c r="J74" s="22">
        <v>17509116.82</v>
      </c>
      <c r="K74" s="116">
        <f t="shared" si="15"/>
        <v>1</v>
      </c>
      <c r="L74" s="22">
        <v>17509116.82</v>
      </c>
      <c r="M74" s="91"/>
      <c r="N74" s="9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  <c r="EO74" s="65"/>
      <c r="EP74" s="65"/>
      <c r="EQ74" s="65"/>
      <c r="ER74" s="65"/>
      <c r="ES74" s="65"/>
      <c r="ET74" s="65"/>
      <c r="EU74" s="65"/>
      <c r="EV74" s="65"/>
      <c r="EW74" s="65"/>
      <c r="EX74" s="65"/>
      <c r="EY74" s="65"/>
      <c r="EZ74" s="65"/>
      <c r="FA74" s="65"/>
      <c r="FB74" s="65"/>
      <c r="FC74" s="65"/>
      <c r="FD74" s="65"/>
      <c r="FE74" s="65"/>
      <c r="FF74" s="65"/>
      <c r="FG74" s="65"/>
      <c r="FH74" s="65"/>
      <c r="FI74" s="65"/>
      <c r="FJ74" s="65"/>
      <c r="FK74" s="65"/>
      <c r="FL74" s="65"/>
      <c r="FM74" s="65"/>
      <c r="FN74" s="65"/>
      <c r="FO74" s="65"/>
      <c r="FP74" s="65"/>
      <c r="FQ74" s="65"/>
      <c r="FR74" s="65"/>
      <c r="FS74" s="65"/>
      <c r="FT74" s="65"/>
      <c r="FU74" s="65"/>
      <c r="FV74" s="65"/>
      <c r="FW74" s="65"/>
      <c r="FX74" s="65"/>
      <c r="FY74" s="65"/>
      <c r="FZ74" s="65"/>
      <c r="GA74" s="65"/>
      <c r="GB74" s="65"/>
      <c r="GC74" s="65"/>
      <c r="GD74" s="65"/>
      <c r="GE74" s="65"/>
      <c r="GF74" s="65"/>
      <c r="GG74" s="65"/>
      <c r="GH74" s="65"/>
      <c r="GI74" s="65"/>
      <c r="GJ74" s="65"/>
      <c r="GK74" s="65"/>
      <c r="GL74" s="65"/>
      <c r="GM74" s="65"/>
      <c r="GN74" s="65"/>
      <c r="GO74" s="65"/>
      <c r="GP74" s="65"/>
      <c r="GQ74" s="65"/>
      <c r="GR74" s="65"/>
      <c r="GS74" s="65"/>
      <c r="GT74" s="65"/>
      <c r="GU74" s="65"/>
      <c r="GV74" s="65"/>
      <c r="GW74" s="65"/>
      <c r="GX74" s="65"/>
      <c r="GY74" s="65"/>
      <c r="GZ74" s="65"/>
      <c r="HA74" s="65"/>
      <c r="HB74" s="65"/>
      <c r="HC74" s="65"/>
      <c r="HD74" s="65"/>
      <c r="HE74" s="65"/>
      <c r="HF74" s="65"/>
      <c r="HG74" s="65"/>
      <c r="HH74" s="65"/>
      <c r="HI74" s="65"/>
      <c r="HJ74" s="65"/>
      <c r="HK74" s="65"/>
      <c r="HL74" s="65"/>
      <c r="HM74" s="65"/>
      <c r="HN74" s="65"/>
      <c r="HO74" s="65"/>
      <c r="HP74" s="65"/>
      <c r="HQ74" s="65"/>
      <c r="HR74" s="65"/>
      <c r="HS74" s="65"/>
      <c r="HT74" s="65"/>
      <c r="HU74" s="65"/>
      <c r="HV74" s="65"/>
      <c r="HW74" s="65"/>
      <c r="HX74" s="65"/>
      <c r="HY74" s="65"/>
      <c r="HZ74" s="65"/>
      <c r="IA74" s="65"/>
      <c r="IB74" s="65"/>
      <c r="IC74" s="65"/>
      <c r="ID74" s="65"/>
      <c r="IE74" s="65"/>
      <c r="IF74" s="65"/>
      <c r="IG74" s="65"/>
      <c r="IH74" s="65"/>
      <c r="II74" s="65"/>
      <c r="IJ74" s="65"/>
      <c r="IK74" s="65"/>
      <c r="IL74" s="65"/>
      <c r="IM74" s="65"/>
      <c r="IN74" s="65"/>
      <c r="IO74" s="65"/>
      <c r="IP74" s="65"/>
      <c r="IQ74" s="65"/>
      <c r="IR74" s="65"/>
      <c r="IS74" s="65"/>
      <c r="IT74" s="65"/>
      <c r="IU74" s="65"/>
      <c r="IV74" s="65"/>
    </row>
    <row r="75" spans="1:256" s="14" customFormat="1" x14ac:dyDescent="0.2">
      <c r="A75" s="34"/>
      <c r="B75" s="34"/>
      <c r="C75" s="44"/>
      <c r="D75" s="73"/>
      <c r="E75" s="34"/>
      <c r="F75" s="49">
        <f>SUM(F74)</f>
        <v>14371369.939999999</v>
      </c>
      <c r="G75" s="116"/>
      <c r="H75" s="49">
        <f>SUM(H74)</f>
        <v>14371369.939999999</v>
      </c>
      <c r="I75" s="88"/>
      <c r="J75" s="49">
        <f>SUM(J74)</f>
        <v>17509116.82</v>
      </c>
      <c r="K75" s="116"/>
      <c r="L75" s="49">
        <f>SUM(L74)</f>
        <v>17509116.82</v>
      </c>
      <c r="M75" s="89"/>
      <c r="N75" s="95">
        <f>SUM(L75-H75)</f>
        <v>3137746.8800000008</v>
      </c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  <c r="EO75" s="65"/>
      <c r="EP75" s="65"/>
      <c r="EQ75" s="65"/>
      <c r="ER75" s="65"/>
      <c r="ES75" s="65"/>
      <c r="ET75" s="65"/>
      <c r="EU75" s="65"/>
      <c r="EV75" s="65"/>
      <c r="EW75" s="65"/>
      <c r="EX75" s="65"/>
      <c r="EY75" s="65"/>
      <c r="EZ75" s="65"/>
      <c r="FA75" s="65"/>
      <c r="FB75" s="65"/>
      <c r="FC75" s="65"/>
      <c r="FD75" s="65"/>
      <c r="FE75" s="65"/>
      <c r="FF75" s="65"/>
      <c r="FG75" s="65"/>
      <c r="FH75" s="65"/>
      <c r="FI75" s="65"/>
      <c r="FJ75" s="65"/>
      <c r="FK75" s="65"/>
      <c r="FL75" s="65"/>
      <c r="FM75" s="65"/>
      <c r="FN75" s="65"/>
      <c r="FO75" s="65"/>
      <c r="FP75" s="65"/>
      <c r="FQ75" s="65"/>
      <c r="FR75" s="65"/>
      <c r="FS75" s="65"/>
      <c r="FT75" s="65"/>
      <c r="FU75" s="65"/>
      <c r="FV75" s="65"/>
      <c r="FW75" s="65"/>
      <c r="FX75" s="65"/>
      <c r="FY75" s="65"/>
      <c r="FZ75" s="65"/>
      <c r="GA75" s="65"/>
      <c r="GB75" s="65"/>
      <c r="GC75" s="65"/>
      <c r="GD75" s="65"/>
      <c r="GE75" s="65"/>
      <c r="GF75" s="65"/>
      <c r="GG75" s="65"/>
      <c r="GH75" s="65"/>
      <c r="GI75" s="65"/>
      <c r="GJ75" s="65"/>
      <c r="GK75" s="65"/>
      <c r="GL75" s="65"/>
      <c r="GM75" s="65"/>
      <c r="GN75" s="65"/>
      <c r="GO75" s="65"/>
      <c r="GP75" s="65"/>
      <c r="GQ75" s="65"/>
      <c r="GR75" s="65"/>
      <c r="GS75" s="65"/>
      <c r="GT75" s="65"/>
      <c r="GU75" s="65"/>
      <c r="GV75" s="65"/>
      <c r="GW75" s="65"/>
      <c r="GX75" s="65"/>
      <c r="GY75" s="65"/>
      <c r="GZ75" s="65"/>
      <c r="HA75" s="65"/>
      <c r="HB75" s="65"/>
      <c r="HC75" s="65"/>
      <c r="HD75" s="65"/>
      <c r="HE75" s="65"/>
      <c r="HF75" s="65"/>
      <c r="HG75" s="65"/>
      <c r="HH75" s="65"/>
      <c r="HI75" s="65"/>
      <c r="HJ75" s="65"/>
      <c r="HK75" s="65"/>
      <c r="HL75" s="65"/>
      <c r="HM75" s="65"/>
      <c r="HN75" s="65"/>
      <c r="HO75" s="65"/>
      <c r="HP75" s="65"/>
      <c r="HQ75" s="65"/>
      <c r="HR75" s="65"/>
      <c r="HS75" s="65"/>
      <c r="HT75" s="65"/>
      <c r="HU75" s="65"/>
      <c r="HV75" s="65"/>
      <c r="HW75" s="65"/>
      <c r="HX75" s="65"/>
      <c r="HY75" s="65"/>
      <c r="HZ75" s="65"/>
      <c r="IA75" s="65"/>
      <c r="IB75" s="65"/>
      <c r="IC75" s="65"/>
      <c r="ID75" s="65"/>
      <c r="IE75" s="65"/>
      <c r="IF75" s="65"/>
      <c r="IG75" s="65"/>
      <c r="IH75" s="65"/>
      <c r="II75" s="65"/>
      <c r="IJ75" s="65"/>
      <c r="IK75" s="65"/>
      <c r="IL75" s="65"/>
      <c r="IM75" s="65"/>
      <c r="IN75" s="65"/>
      <c r="IO75" s="65"/>
      <c r="IP75" s="65"/>
      <c r="IQ75" s="65"/>
      <c r="IR75" s="65"/>
      <c r="IS75" s="65"/>
      <c r="IT75" s="65"/>
      <c r="IU75" s="65"/>
      <c r="IV75" s="65"/>
    </row>
    <row r="76" spans="1:256" s="14" customFormat="1" x14ac:dyDescent="0.2">
      <c r="A76" s="202" t="s">
        <v>142</v>
      </c>
      <c r="B76" s="34"/>
      <c r="C76" s="44"/>
      <c r="D76" s="71"/>
      <c r="E76" s="34"/>
      <c r="F76" s="22"/>
      <c r="G76" s="116"/>
      <c r="H76" s="22"/>
      <c r="I76" s="93"/>
      <c r="J76" s="22"/>
      <c r="K76" s="116"/>
      <c r="L76" s="22"/>
      <c r="M76" s="91"/>
      <c r="N76" s="9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  <c r="EO76" s="65"/>
      <c r="EP76" s="65"/>
      <c r="EQ76" s="65"/>
      <c r="ER76" s="65"/>
      <c r="ES76" s="65"/>
      <c r="ET76" s="65"/>
      <c r="EU76" s="65"/>
      <c r="EV76" s="65"/>
      <c r="EW76" s="65"/>
      <c r="EX76" s="65"/>
      <c r="EY76" s="65"/>
      <c r="EZ76" s="65"/>
      <c r="FA76" s="65"/>
      <c r="FB76" s="65"/>
      <c r="FC76" s="65"/>
      <c r="FD76" s="65"/>
      <c r="FE76" s="65"/>
      <c r="FF76" s="65"/>
      <c r="FG76" s="65"/>
      <c r="FH76" s="65"/>
      <c r="FI76" s="65"/>
      <c r="FJ76" s="65"/>
      <c r="FK76" s="65"/>
      <c r="FL76" s="65"/>
      <c r="FM76" s="65"/>
      <c r="FN76" s="65"/>
      <c r="FO76" s="65"/>
      <c r="FP76" s="65"/>
      <c r="FQ76" s="65"/>
      <c r="FR76" s="65"/>
      <c r="FS76" s="65"/>
      <c r="FT76" s="65"/>
      <c r="FU76" s="65"/>
      <c r="FV76" s="65"/>
      <c r="FW76" s="65"/>
      <c r="FX76" s="65"/>
      <c r="FY76" s="65"/>
      <c r="FZ76" s="65"/>
      <c r="GA76" s="65"/>
      <c r="GB76" s="65"/>
      <c r="GC76" s="65"/>
      <c r="GD76" s="65"/>
      <c r="GE76" s="65"/>
      <c r="GF76" s="65"/>
      <c r="GG76" s="65"/>
      <c r="GH76" s="65"/>
      <c r="GI76" s="65"/>
      <c r="GJ76" s="65"/>
      <c r="GK76" s="65"/>
      <c r="GL76" s="65"/>
      <c r="GM76" s="65"/>
      <c r="GN76" s="65"/>
      <c r="GO76" s="65"/>
      <c r="GP76" s="65"/>
      <c r="GQ76" s="65"/>
      <c r="GR76" s="65"/>
      <c r="GS76" s="65"/>
      <c r="GT76" s="65"/>
      <c r="GU76" s="65"/>
      <c r="GV76" s="65"/>
      <c r="GW76" s="65"/>
      <c r="GX76" s="65"/>
      <c r="GY76" s="65"/>
      <c r="GZ76" s="65"/>
      <c r="HA76" s="65"/>
      <c r="HB76" s="65"/>
      <c r="HC76" s="65"/>
      <c r="HD76" s="65"/>
      <c r="HE76" s="65"/>
      <c r="HF76" s="65"/>
      <c r="HG76" s="65"/>
      <c r="HH76" s="65"/>
      <c r="HI76" s="65"/>
      <c r="HJ76" s="65"/>
      <c r="HK76" s="65"/>
      <c r="HL76" s="65"/>
      <c r="HM76" s="65"/>
      <c r="HN76" s="65"/>
      <c r="HO76" s="65"/>
      <c r="HP76" s="65"/>
      <c r="HQ76" s="65"/>
      <c r="HR76" s="65"/>
      <c r="HS76" s="65"/>
      <c r="HT76" s="65"/>
      <c r="HU76" s="65"/>
      <c r="HV76" s="65"/>
      <c r="HW76" s="65"/>
      <c r="HX76" s="65"/>
      <c r="HY76" s="65"/>
      <c r="HZ76" s="65"/>
      <c r="IA76" s="65"/>
      <c r="IB76" s="65"/>
      <c r="IC76" s="65"/>
      <c r="ID76" s="65"/>
      <c r="IE76" s="65"/>
      <c r="IF76" s="65"/>
      <c r="IG76" s="65"/>
      <c r="IH76" s="65"/>
      <c r="II76" s="65"/>
      <c r="IJ76" s="65"/>
      <c r="IK76" s="65"/>
      <c r="IL76" s="65"/>
      <c r="IM76" s="65"/>
      <c r="IN76" s="65"/>
      <c r="IO76" s="65"/>
      <c r="IP76" s="65"/>
      <c r="IQ76" s="65"/>
      <c r="IR76" s="65"/>
      <c r="IS76" s="65"/>
      <c r="IT76" s="65"/>
      <c r="IU76" s="65"/>
      <c r="IV76" s="65"/>
    </row>
    <row r="77" spans="1:256" s="98" customFormat="1" ht="13.5" thickBot="1" x14ac:dyDescent="0.25">
      <c r="A77" s="97" t="s">
        <v>64</v>
      </c>
      <c r="B77" s="102"/>
      <c r="C77" s="99"/>
      <c r="D77" s="100"/>
      <c r="F77" s="134">
        <v>99169751.409999996</v>
      </c>
      <c r="G77" s="136"/>
      <c r="H77" s="134">
        <v>99169751.409999996</v>
      </c>
      <c r="I77" s="135"/>
      <c r="J77" s="134">
        <v>106349295.09999999</v>
      </c>
      <c r="K77" s="136"/>
      <c r="L77" s="134">
        <v>106287823.81999999</v>
      </c>
      <c r="M77" s="137"/>
      <c r="N77" s="141">
        <f t="shared" ref="N77" si="20">SUM(L77-H77)</f>
        <v>7118072.4099999964</v>
      </c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1"/>
      <c r="BN77" s="101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1"/>
      <c r="BZ77" s="101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1"/>
      <c r="CM77" s="101"/>
      <c r="CN77" s="101"/>
      <c r="CO77" s="101"/>
      <c r="CP77" s="101"/>
      <c r="CQ77" s="101"/>
      <c r="CR77" s="101"/>
      <c r="CS77" s="101"/>
      <c r="CT77" s="101"/>
      <c r="CU77" s="101"/>
      <c r="CV77" s="101"/>
      <c r="CW77" s="101"/>
      <c r="CX77" s="101"/>
      <c r="CY77" s="101"/>
      <c r="CZ77" s="101"/>
      <c r="DA77" s="101"/>
      <c r="DB77" s="101"/>
      <c r="DC77" s="101"/>
      <c r="DD77" s="101"/>
      <c r="DE77" s="101"/>
      <c r="DF77" s="101"/>
      <c r="DG77" s="101"/>
      <c r="DH77" s="101"/>
      <c r="DI77" s="101"/>
      <c r="DJ77" s="101"/>
      <c r="DK77" s="101"/>
      <c r="DL77" s="101"/>
      <c r="DM77" s="101"/>
      <c r="DN77" s="101"/>
      <c r="DO77" s="101"/>
      <c r="DP77" s="101"/>
      <c r="DQ77" s="101"/>
      <c r="DR77" s="101"/>
      <c r="DS77" s="101"/>
      <c r="DT77" s="101"/>
      <c r="DU77" s="101"/>
      <c r="DV77" s="101"/>
      <c r="DW77" s="101"/>
      <c r="DX77" s="101"/>
      <c r="DY77" s="101"/>
      <c r="DZ77" s="101"/>
      <c r="EA77" s="101"/>
      <c r="EB77" s="101"/>
      <c r="EC77" s="101"/>
      <c r="ED77" s="101"/>
      <c r="EE77" s="101"/>
      <c r="EF77" s="101"/>
      <c r="EG77" s="101"/>
      <c r="EH77" s="101"/>
      <c r="EI77" s="101"/>
      <c r="EJ77" s="101"/>
      <c r="EK77" s="101"/>
      <c r="EL77" s="101"/>
      <c r="EM77" s="101"/>
      <c r="EN77" s="101"/>
      <c r="EO77" s="101"/>
      <c r="EP77" s="101"/>
      <c r="EQ77" s="101"/>
      <c r="ER77" s="101"/>
      <c r="ES77" s="101"/>
      <c r="ET77" s="101"/>
      <c r="EU77" s="101"/>
      <c r="EV77" s="101"/>
      <c r="EW77" s="101"/>
      <c r="EX77" s="101"/>
      <c r="EY77" s="101"/>
      <c r="EZ77" s="101"/>
      <c r="FA77" s="101"/>
      <c r="FB77" s="101"/>
      <c r="FC77" s="101"/>
      <c r="FD77" s="101"/>
      <c r="FE77" s="101"/>
      <c r="FF77" s="101"/>
      <c r="FG77" s="101"/>
      <c r="FH77" s="101"/>
      <c r="FI77" s="101"/>
      <c r="FJ77" s="101"/>
      <c r="FK77" s="101"/>
      <c r="FL77" s="101"/>
      <c r="FM77" s="101"/>
      <c r="FN77" s="101"/>
      <c r="FO77" s="101"/>
      <c r="FP77" s="101"/>
      <c r="FQ77" s="101"/>
      <c r="FR77" s="101"/>
      <c r="FS77" s="101"/>
      <c r="FT77" s="101"/>
      <c r="FU77" s="101"/>
      <c r="FV77" s="101"/>
      <c r="FW77" s="101"/>
      <c r="FX77" s="101"/>
      <c r="FY77" s="101"/>
      <c r="FZ77" s="101"/>
      <c r="GA77" s="101"/>
      <c r="GB77" s="101"/>
      <c r="GC77" s="101"/>
      <c r="GD77" s="101"/>
      <c r="GE77" s="101"/>
      <c r="GF77" s="101"/>
      <c r="GG77" s="101"/>
      <c r="GH77" s="101"/>
      <c r="GI77" s="101"/>
      <c r="GJ77" s="101"/>
      <c r="GK77" s="101"/>
      <c r="GL77" s="101"/>
      <c r="GM77" s="101"/>
      <c r="GN77" s="101"/>
      <c r="GO77" s="101"/>
      <c r="GP77" s="101"/>
      <c r="GQ77" s="101"/>
      <c r="GR77" s="101"/>
      <c r="GS77" s="101"/>
      <c r="GT77" s="101"/>
      <c r="GU77" s="101"/>
      <c r="GV77" s="101"/>
      <c r="GW77" s="101"/>
      <c r="GX77" s="101"/>
      <c r="GY77" s="101"/>
      <c r="GZ77" s="101"/>
      <c r="HA77" s="101"/>
      <c r="HB77" s="101"/>
      <c r="HC77" s="101"/>
      <c r="HD77" s="101"/>
      <c r="HE77" s="101"/>
      <c r="HF77" s="101"/>
      <c r="HG77" s="101"/>
      <c r="HH77" s="101"/>
      <c r="HI77" s="101"/>
      <c r="HJ77" s="101"/>
      <c r="HK77" s="101"/>
      <c r="HL77" s="101"/>
      <c r="HM77" s="101"/>
      <c r="HN77" s="101"/>
      <c r="HO77" s="101"/>
      <c r="HP77" s="101"/>
      <c r="HQ77" s="101"/>
      <c r="HR77" s="101"/>
      <c r="HS77" s="101"/>
      <c r="HT77" s="101"/>
      <c r="HU77" s="101"/>
      <c r="HV77" s="101"/>
      <c r="HW77" s="101"/>
      <c r="HX77" s="101"/>
      <c r="HY77" s="101"/>
      <c r="HZ77" s="101"/>
      <c r="IA77" s="101"/>
      <c r="IB77" s="101"/>
      <c r="IC77" s="101"/>
      <c r="ID77" s="101"/>
      <c r="IE77" s="101"/>
      <c r="IF77" s="101"/>
      <c r="IG77" s="101"/>
      <c r="IH77" s="101"/>
      <c r="II77" s="101"/>
      <c r="IJ77" s="101"/>
      <c r="IK77" s="101"/>
      <c r="IL77" s="101"/>
      <c r="IM77" s="101"/>
      <c r="IN77" s="101"/>
      <c r="IO77" s="101"/>
      <c r="IP77" s="101"/>
      <c r="IQ77" s="101"/>
      <c r="IR77" s="101"/>
      <c r="IS77" s="101"/>
      <c r="IT77" s="101"/>
      <c r="IU77" s="101"/>
      <c r="IV77" s="101"/>
    </row>
    <row r="78" spans="1:256" ht="13.5" thickTop="1" x14ac:dyDescent="0.2">
      <c r="A78" s="191"/>
      <c r="B78" s="53"/>
      <c r="G78" s="51"/>
      <c r="H78" s="22" t="s">
        <v>0</v>
      </c>
      <c r="K78" s="51"/>
      <c r="L78" s="22" t="s">
        <v>0</v>
      </c>
      <c r="N78" s="22"/>
    </row>
    <row r="79" spans="1:256" x14ac:dyDescent="0.2">
      <c r="A79" s="160"/>
      <c r="N79" s="22"/>
    </row>
    <row r="80" spans="1:256" x14ac:dyDescent="0.2">
      <c r="N80" s="22"/>
    </row>
    <row r="81" spans="14:16" x14ac:dyDescent="0.2">
      <c r="N81" s="22"/>
      <c r="P81" s="22">
        <f>SUM(P19:P80)</f>
        <v>0</v>
      </c>
    </row>
    <row r="82" spans="14:16" x14ac:dyDescent="0.2">
      <c r="N82" s="22"/>
    </row>
  </sheetData>
  <sortState ref="K2">
    <sortCondition sortBy="cellColor" ref="K2"/>
  </sortState>
  <phoneticPr fontId="5" type="noConversion"/>
  <printOptions gridLines="1"/>
  <pageMargins left="0.5" right="0" top="0.98402777777777795" bottom="0.75" header="0.5" footer="0.5"/>
  <pageSetup paperSize="5" firstPageNumber="5" orientation="landscape" useFirstPageNumber="1" r:id="rId1"/>
  <headerFooter alignWithMargins="0">
    <oddHeader>&amp;CMarket Value Comparison</oddHeader>
    <oddFooter>&amp;C&amp;P</oddFooter>
  </headerFooter>
  <cellWatches>
    <cellWatch r="J77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Cover</vt:lpstr>
      <vt:lpstr>Gov Code</vt:lpstr>
      <vt:lpstr>Recap Sheet</vt:lpstr>
      <vt:lpstr>Report</vt:lpstr>
      <vt:lpstr>Market Comp</vt:lpstr>
      <vt:lpstr>'Market Comp'!Print_Area</vt:lpstr>
      <vt:lpstr>'Recap Sheet'!Print_Area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2022-08-26T19:41:36Z</cp:lastPrinted>
  <dcterms:created xsi:type="dcterms:W3CDTF">2010-07-30T14:08:17Z</dcterms:created>
  <dcterms:modified xsi:type="dcterms:W3CDTF">2022-08-26T19:58:06Z</dcterms:modified>
</cp:coreProperties>
</file>