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H-SVR-BACKUP\ZDriveUsers\crosswhl\Documents\Investments\Investment Reports\"/>
    </mc:Choice>
  </mc:AlternateContent>
  <bookViews>
    <workbookView xWindow="0" yWindow="480" windowWidth="4770" windowHeight="2835" tabRatio="272" firstSheet="1" activeTab="2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Comp'!$A$1:$N$94</definedName>
    <definedName name="_xlnm.Print_Area" localSheetId="2">'Recap Sheet'!$A$4:$L$42</definedName>
    <definedName name="_xlnm.Print_Area" localSheetId="3">Report!$A$1:$K$108</definedName>
  </definedNames>
  <calcPr calcId="162913"/>
</workbook>
</file>

<file path=xl/calcChain.xml><?xml version="1.0" encoding="utf-8"?>
<calcChain xmlns="http://schemas.openxmlformats.org/spreadsheetml/2006/main">
  <c r="J105" i="2" l="1"/>
  <c r="L26" i="1" l="1"/>
  <c r="B26" i="1"/>
  <c r="H26" i="1"/>
  <c r="I26" i="1"/>
  <c r="J26" i="1"/>
  <c r="K26" i="1"/>
  <c r="L15" i="1"/>
  <c r="F14" i="1"/>
  <c r="L14" i="1"/>
  <c r="L92" i="3"/>
  <c r="L89" i="3"/>
  <c r="L86" i="3"/>
  <c r="J92" i="3"/>
  <c r="J89" i="3"/>
  <c r="J86" i="3"/>
  <c r="L69" i="3"/>
  <c r="L66" i="3"/>
  <c r="L63" i="3"/>
  <c r="L60" i="3"/>
  <c r="L57" i="3"/>
  <c r="L54" i="3"/>
  <c r="L50" i="3"/>
  <c r="L46" i="3"/>
  <c r="J46" i="3"/>
  <c r="J50" i="3"/>
  <c r="L36" i="3"/>
  <c r="L33" i="3"/>
  <c r="L30" i="3"/>
  <c r="J69" i="3"/>
  <c r="J66" i="3"/>
  <c r="J63" i="3"/>
  <c r="J60" i="3"/>
  <c r="J57" i="3"/>
  <c r="J54" i="3"/>
  <c r="J36" i="3"/>
  <c r="J33" i="3"/>
  <c r="J30" i="3"/>
  <c r="L26" i="3"/>
  <c r="H92" i="3"/>
  <c r="F92" i="3"/>
  <c r="G91" i="3"/>
  <c r="H89" i="3"/>
  <c r="F89" i="3"/>
  <c r="G88" i="3"/>
  <c r="H86" i="3"/>
  <c r="F86" i="3"/>
  <c r="G85" i="3"/>
  <c r="H69" i="3"/>
  <c r="F69" i="3"/>
  <c r="G68" i="3"/>
  <c r="H66" i="3"/>
  <c r="F66" i="3"/>
  <c r="G65" i="3"/>
  <c r="H63" i="3"/>
  <c r="F63" i="3"/>
  <c r="G62" i="3"/>
  <c r="H60" i="3"/>
  <c r="F60" i="3"/>
  <c r="G59" i="3"/>
  <c r="H57" i="3"/>
  <c r="F57" i="3"/>
  <c r="G56" i="3"/>
  <c r="H54" i="3"/>
  <c r="F54" i="3"/>
  <c r="G53" i="3"/>
  <c r="G52" i="3"/>
  <c r="H50" i="3"/>
  <c r="F50" i="3"/>
  <c r="G49" i="3"/>
  <c r="G48" i="3"/>
  <c r="H46" i="3"/>
  <c r="F46" i="3"/>
  <c r="G45" i="3"/>
  <c r="H36" i="3"/>
  <c r="F36" i="3"/>
  <c r="G35" i="3"/>
  <c r="H33" i="3"/>
  <c r="F33" i="3"/>
  <c r="G32" i="3"/>
  <c r="H30" i="3"/>
  <c r="F30" i="3"/>
  <c r="G29" i="3"/>
  <c r="H26" i="3"/>
  <c r="F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30" i="3" l="1"/>
  <c r="K13" i="2"/>
  <c r="I105" i="2" l="1"/>
  <c r="H105" i="2"/>
  <c r="K81" i="2"/>
  <c r="J26" i="2" l="1"/>
  <c r="B22" i="2"/>
  <c r="K89" i="2"/>
  <c r="K90" i="2"/>
  <c r="K82" i="2"/>
  <c r="K87" i="2"/>
  <c r="E26" i="1" l="1"/>
  <c r="D26" i="1"/>
  <c r="C26" i="1"/>
  <c r="F24" i="1"/>
  <c r="F23" i="1"/>
  <c r="F22" i="1"/>
  <c r="F21" i="1"/>
  <c r="F20" i="1"/>
  <c r="F19" i="1"/>
  <c r="F18" i="1"/>
  <c r="F17" i="1"/>
  <c r="F16" i="1"/>
  <c r="F13" i="1"/>
  <c r="F12" i="1"/>
  <c r="F11" i="1"/>
  <c r="F10" i="1"/>
  <c r="F26" i="1" l="1"/>
  <c r="K5" i="2"/>
  <c r="K6" i="2"/>
  <c r="K7" i="2"/>
  <c r="K8" i="2"/>
  <c r="K9" i="2"/>
  <c r="K24" i="2"/>
  <c r="K10" i="2"/>
  <c r="K11" i="2"/>
  <c r="K12" i="2"/>
  <c r="K14" i="2"/>
  <c r="K15" i="2"/>
  <c r="K16" i="2"/>
  <c r="K17" i="2"/>
  <c r="K18" i="2"/>
  <c r="K19" i="2"/>
  <c r="K20" i="2"/>
  <c r="K21" i="2"/>
  <c r="K22" i="2"/>
  <c r="K23" i="2"/>
  <c r="L16" i="1" l="1"/>
  <c r="J26" i="3"/>
  <c r="K25" i="3"/>
  <c r="K23" i="3"/>
  <c r="K22" i="3"/>
  <c r="K21" i="3"/>
  <c r="K19" i="3"/>
  <c r="K18" i="3"/>
  <c r="K17" i="3"/>
  <c r="K16" i="3"/>
  <c r="K15" i="3"/>
  <c r="K14" i="3"/>
  <c r="K12" i="3"/>
  <c r="K10" i="3"/>
  <c r="G105" i="2"/>
  <c r="K53" i="3" l="1"/>
  <c r="K49" i="3"/>
  <c r="K13" i="3"/>
  <c r="K20" i="3"/>
  <c r="K24" i="3"/>
  <c r="I26" i="2" l="1"/>
  <c r="G26" i="2"/>
  <c r="H26" i="2"/>
  <c r="K26" i="2" l="1"/>
  <c r="K65" i="2" l="1"/>
  <c r="K68" i="2"/>
  <c r="K69" i="2"/>
  <c r="K71" i="2"/>
  <c r="K72" i="2"/>
  <c r="K91" i="2"/>
  <c r="K92" i="2"/>
  <c r="K93" i="2"/>
  <c r="K94" i="2"/>
  <c r="K98" i="2"/>
  <c r="K100" i="2"/>
  <c r="K101" i="2"/>
  <c r="K103" i="2"/>
  <c r="K104" i="2"/>
  <c r="K67" i="2"/>
  <c r="K53" i="2"/>
  <c r="K54" i="2"/>
  <c r="K57" i="2"/>
  <c r="K59" i="2"/>
  <c r="K61" i="2"/>
  <c r="K63" i="2"/>
  <c r="K51" i="2"/>
  <c r="K32" i="2"/>
  <c r="K34" i="2"/>
  <c r="K36" i="2"/>
  <c r="K45" i="2"/>
  <c r="K46" i="2"/>
  <c r="K48" i="2"/>
  <c r="K49" i="2"/>
  <c r="K30" i="2"/>
  <c r="K105" i="2" l="1"/>
  <c r="L11" i="1"/>
  <c r="K29" i="3"/>
  <c r="K30" i="3" l="1"/>
  <c r="L12" i="1" l="1"/>
  <c r="L13" i="1"/>
  <c r="L17" i="1"/>
  <c r="L18" i="1"/>
  <c r="L19" i="1"/>
  <c r="L20" i="1"/>
  <c r="L21" i="1"/>
  <c r="L22" i="1"/>
  <c r="L23" i="1"/>
  <c r="L24" i="1"/>
  <c r="L10" i="1"/>
  <c r="K7" i="3"/>
  <c r="K8" i="3"/>
  <c r="K9" i="3"/>
  <c r="G25" i="1" l="1"/>
  <c r="P98" i="3"/>
  <c r="K85" i="3" l="1"/>
  <c r="K91" i="3"/>
  <c r="K32" i="3"/>
  <c r="K35" i="3"/>
  <c r="K45" i="3"/>
  <c r="K52" i="3" l="1"/>
  <c r="N46" i="3" l="1"/>
  <c r="N94" i="3" l="1"/>
  <c r="K48" i="3" l="1"/>
  <c r="K56" i="3"/>
  <c r="K59" i="3"/>
  <c r="K62" i="3"/>
  <c r="K65" i="3"/>
  <c r="K68" i="3"/>
  <c r="K6" i="3"/>
  <c r="N26" i="3" l="1"/>
  <c r="B24" i="2"/>
  <c r="N50" i="3" l="1"/>
  <c r="N33" i="3"/>
  <c r="N36" i="3"/>
  <c r="N57" i="3" l="1"/>
  <c r="N60" i="3"/>
  <c r="G23" i="1"/>
  <c r="G22" i="1"/>
  <c r="G21" i="1"/>
  <c r="G19" i="1"/>
  <c r="G18" i="1"/>
  <c r="G16" i="1"/>
  <c r="G15" i="1"/>
  <c r="G10" i="1"/>
  <c r="N66" i="3"/>
  <c r="N69" i="3"/>
  <c r="N92" i="3"/>
  <c r="G12" i="1"/>
  <c r="G17" i="1"/>
  <c r="G20" i="1"/>
  <c r="G24" i="1"/>
  <c r="N63" i="3" l="1"/>
  <c r="N89" i="3"/>
  <c r="N86" i="3"/>
  <c r="N54" i="3"/>
  <c r="G26" i="1"/>
  <c r="I28" i="1"/>
  <c r="J28" i="1"/>
  <c r="K28" i="1"/>
  <c r="H28" i="1"/>
  <c r="L28" i="1"/>
</calcChain>
</file>

<file path=xl/sharedStrings.xml><?xml version="1.0" encoding="utf-8"?>
<sst xmlns="http://schemas.openxmlformats.org/spreadsheetml/2006/main" count="456" uniqueCount="189">
  <si>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</si>
  <si>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</si>
  <si>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</si>
  <si>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</si>
  <si>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</si>
  <si>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</si>
  <si>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</si>
  <si>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</si>
  <si>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</si>
  <si>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</si>
  <si>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</si>
  <si>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</si>
  <si>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</si>
  <si>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</si>
  <si>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</si>
  <si>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</si>
  <si>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</si>
  <si>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</si>
  <si>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</si>
  <si>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</si>
  <si>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</si>
  <si>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</si>
  <si>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</si>
  <si>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</si>
  <si>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</si>
  <si>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</si>
  <si>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</si>
  <si>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</si>
  <si>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</si>
  <si>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</si>
  <si>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</si>
  <si>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</si>
  <si>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</si>
  <si>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</si>
  <si>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</si>
  <si>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</si>
  <si>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</si>
  <si>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</si>
  <si>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</si>
  <si>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</si>
  <si>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</si>
  <si>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</si>
  <si>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</si>
  <si>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</si>
  <si>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</si>
  <si>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</si>
  <si>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</si>
  <si>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</si>
  <si>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</si>
  <si>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</si>
  <si>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</si>
  <si>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</si>
  <si>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</si>
  <si>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</si>
  <si>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</si>
  <si>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</si>
  <si>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</si>
  <si>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</si>
  <si>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</si>
  <si>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</si>
  <si>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</si>
  <si>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</si>
  <si>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</si>
  <si>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</si>
  <si>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</si>
  <si>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</si>
  <si>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</si>
  <si>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</si>
  <si>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</si>
  <si>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</si>
  <si>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</si>
  <si>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</si>
  <si>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</si>
  <si>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</si>
  <si>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</si>
  <si>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</si>
  <si>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</si>
  <si>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</si>
  <si>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</si>
  <si>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</si>
  <si>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</si>
  <si>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</si>
  <si>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</si>
  <si>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</si>
  <si>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</si>
  <si>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</si>
  <si>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</si>
  <si>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</si>
  <si>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</si>
  <si>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</si>
  <si>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</si>
  <si>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</si>
  <si>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</si>
  <si>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</si>
  <si>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</si>
  <si>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</si>
  <si>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</si>
  <si>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</si>
  <si>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</si>
  <si>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</si>
  <si>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</si>
  <si>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</si>
  <si>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</si>
  <si>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</si>
  <si>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</si>
  <si>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</si>
  <si>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</si>
  <si>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</si>
  <si>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</si>
  <si>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</si>
  <si>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</si>
  <si>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</si>
  <si>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</si>
  <si>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Bail Bondsmen Cash Holding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</si>
  <si>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</si>
  <si>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</si>
  <si>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</si>
  <si>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</si>
  <si>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</si>
  <si>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</si>
  <si>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</si>
  <si>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</si>
  <si>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</si>
  <si>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</si>
  <si>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</si>
  <si>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Money Mkt/FFIN</t>
  </si>
  <si>
    <t>Tex Daily</t>
  </si>
  <si>
    <t xml:space="preserve">       2. CD/Tex Daily</t>
  </si>
  <si>
    <t xml:space="preserve">    2 .C.D/Tex Daily</t>
  </si>
  <si>
    <t>Elections Hava/Cares Subsidy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</si>
  <si>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</si>
  <si>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</si>
  <si>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</si>
  <si>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</si>
  <si>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</si>
  <si>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Pct 1</t>
  </si>
  <si>
    <t>Randall D. Williams Commissioner Pct 1</t>
  </si>
  <si>
    <t>2nd Qtr</t>
  </si>
  <si>
    <t>Texas Range Daily</t>
  </si>
  <si>
    <t>3rd Qtr</t>
  </si>
  <si>
    <t>US Treasury Note</t>
  </si>
  <si>
    <t>Ameriprise FHLMC</t>
  </si>
  <si>
    <t>Ameriprise Ally Bank CD</t>
  </si>
  <si>
    <t>91282CAX9</t>
  </si>
  <si>
    <t>3134GXCB8</t>
  </si>
  <si>
    <t>91282CDM0</t>
  </si>
  <si>
    <t>02007GRH8</t>
  </si>
  <si>
    <t>Ameriprise Ally CD</t>
  </si>
  <si>
    <t>Ameriprise MMA Avg</t>
  </si>
  <si>
    <t>9128284A5</t>
  </si>
  <si>
    <t>American Express</t>
  </si>
  <si>
    <t>02589ADL3</t>
  </si>
  <si>
    <t>Bank United</t>
  </si>
  <si>
    <t>066519TA7</t>
  </si>
  <si>
    <t>Barclays Bank</t>
  </si>
  <si>
    <t>06740KRB5</t>
  </si>
  <si>
    <t>BMO Harris</t>
  </si>
  <si>
    <t>05600XHW3</t>
  </si>
  <si>
    <t>Safra Nat'l</t>
  </si>
  <si>
    <t>78658RJZ5</t>
  </si>
  <si>
    <t>Customers BK</t>
  </si>
  <si>
    <t>23204HKB3</t>
  </si>
  <si>
    <t>Pacific Western</t>
  </si>
  <si>
    <t>69506YTX7</t>
  </si>
  <si>
    <t xml:space="preserve">UBS Bank </t>
  </si>
  <si>
    <t>90348J4V9</t>
  </si>
  <si>
    <t>912828W43</t>
  </si>
  <si>
    <t>3134GXM68</t>
  </si>
  <si>
    <t>Ameriprise FHLM</t>
  </si>
  <si>
    <t>Ameriprise MMA</t>
  </si>
  <si>
    <t>Barclays Banks</t>
  </si>
  <si>
    <t>0811/2023</t>
  </si>
  <si>
    <t>Safra National</t>
  </si>
  <si>
    <t>Customers Bank</t>
  </si>
  <si>
    <t>UBS Bank</t>
  </si>
  <si>
    <t>Phil Crowley, Taylor County Judge</t>
  </si>
  <si>
    <t>Dept Deposit Co. Clerk</t>
  </si>
  <si>
    <t>Dept  Deposit Distr. Clerk</t>
  </si>
  <si>
    <t>Dept Deposit Constable</t>
  </si>
  <si>
    <t>Dept Deposit JP 1-2</t>
  </si>
  <si>
    <t>Dept Deposit  JP 1-1</t>
  </si>
  <si>
    <t>Dept Deposit SO - Civil</t>
  </si>
  <si>
    <t>Dept Deposit SO Criminal</t>
  </si>
  <si>
    <t>Dept Deposit Tax Assessor</t>
  </si>
  <si>
    <t>Jail Inmate Checking</t>
  </si>
  <si>
    <t>Jail Commissary Checking</t>
  </si>
  <si>
    <t>Domestic Relations</t>
  </si>
  <si>
    <t>Interest To GF</t>
  </si>
  <si>
    <t>Interest to 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</si>
</sst>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4" fontId="0" fillId="0" borderId="0" xfId="0" applyNumberFormat="1" applyFont="1" applyFill="1"/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14" fillId="8" borderId="6" xfId="1" applyFill="1" applyBorder="1" applyAlignment="1" applyProtection="1">
      <alignment horizontal="center"/>
    </xf>
    <xf numFmtId="164" fontId="0" fillId="0" borderId="6" xfId="1" applyFont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right"/>
    </xf>
    <xf numFmtId="0" fontId="19" fillId="0" borderId="0" xfId="0" applyFont="1" applyBorder="1"/>
    <xf numFmtId="0" fontId="2" fillId="0" borderId="0" xfId="0" applyFont="1" applyFill="1"/>
    <xf numFmtId="164" fontId="3" fillId="0" borderId="0" xfId="1" applyFont="1" applyFill="1"/>
    <xf numFmtId="0" fontId="7" fillId="0" borderId="0" xfId="0" applyFont="1" applyBorder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 applyBorder="1"/>
    <xf numFmtId="170" fontId="20" fillId="0" borderId="0" xfId="0" applyNumberFormat="1" applyFont="1" applyFill="1" applyBorder="1" applyAlignment="1">
      <alignment horizontal="center"/>
    </xf>
    <xf numFmtId="0" fontId="20" fillId="0" borderId="0" xfId="0" applyFont="1"/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0" fontId="20" fillId="0" borderId="0" xfId="0" applyFont="1" applyBorder="1"/>
    <xf numFmtId="164" fontId="2" fillId="0" borderId="0" xfId="1" applyFont="1" applyFill="1" applyBorder="1" applyAlignment="1" applyProtection="1">
      <alignment horizontal="center"/>
    </xf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164" fontId="14" fillId="8" borderId="7" xfId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left"/>
    </xf>
    <xf numFmtId="164" fontId="3" fillId="8" borderId="0" xfId="1" applyFont="1" applyFill="1" applyBorder="1" applyAlignment="1" applyProtection="1"/>
    <xf numFmtId="0" fontId="3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65" fontId="2" fillId="0" borderId="0" xfId="3" applyFont="1" applyBorder="1" applyAlignment="1">
      <alignment horizontal="left"/>
    </xf>
    <xf numFmtId="0" fontId="7" fillId="5" borderId="0" xfId="0" applyFont="1" applyFill="1" applyAlignment="1">
      <alignment horizontal="right"/>
    </xf>
    <xf numFmtId="0" fontId="7" fillId="0" borderId="0" xfId="0" applyFont="1" applyBorder="1" applyAlignment="1">
      <alignment horizontal="right"/>
    </xf>
    <xf numFmtId="0" fontId="7" fillId="5" borderId="0" xfId="0" applyFont="1" applyFill="1" applyBorder="1" applyAlignment="1">
      <alignment horizontal="right"/>
    </xf>
    <xf numFmtId="164" fontId="3" fillId="7" borderId="0" xfId="1" applyFont="1" applyFill="1" applyBorder="1" applyAlignment="1" applyProtection="1">
      <alignment horizontal="right"/>
    </xf>
    <xf numFmtId="0" fontId="3" fillId="7" borderId="0" xfId="0" applyFont="1" applyFill="1" applyAlignment="1">
      <alignment horizontal="left"/>
    </xf>
    <xf numFmtId="0" fontId="17" fillId="0" borderId="0" xfId="0" applyFont="1" applyFill="1"/>
    <xf numFmtId="164" fontId="14" fillId="7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8" borderId="0" xfId="1" applyFont="1" applyFill="1" applyBorder="1" applyAlignment="1" applyProtection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6.6634309849509382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103502532.46000002</c:v>
                </c:pt>
                <c:pt idx="1">
                  <c:v>2168306.36</c:v>
                </c:pt>
                <c:pt idx="2">
                  <c:v>5729857.5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0.11791956498711204"/>
                  <c:y val="4.1397726638135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91479820627805"/>
                      <c:h val="0.20119303268909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0.10976677242698922"/>
                  <c:y val="3.9972687166521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82043208.500000015</c:v>
                </c:pt>
                <c:pt idx="1">
                  <c:v>2169880.75</c:v>
                </c:pt>
                <c:pt idx="2">
                  <c:v>6633828.7599999998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103502532.46000002</c:v>
                </c:pt>
                <c:pt idx="1">
                  <c:v>2168306.36</c:v>
                </c:pt>
                <c:pt idx="2">
                  <c:v>5729857.5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103502532.46000002</c:v>
                </c:pt>
                <c:pt idx="1">
                  <c:v>2168306.36</c:v>
                </c:pt>
                <c:pt idx="2">
                  <c:v>5729857.5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1"/>
    </row>
    <row r="14" spans="2:5" ht="35.25" x14ac:dyDescent="0.5">
      <c r="B14" s="51"/>
      <c r="E14" s="52" t="s">
        <v>65</v>
      </c>
    </row>
    <row r="17" spans="5:5" ht="18" x14ac:dyDescent="0.25">
      <c r="E17" s="53" t="s">
        <v>66</v>
      </c>
    </row>
    <row r="20" spans="5:5" x14ac:dyDescent="0.2">
      <c r="E20" s="40" t="s">
        <v>67</v>
      </c>
    </row>
    <row r="21" spans="5:5" x14ac:dyDescent="0.2">
      <c r="E21" s="54">
        <v>44926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U18" sqref="T18:U18"/>
    </sheetView>
  </sheetViews>
  <sheetFormatPr defaultRowHeight="12.75" x14ac:dyDescent="0.2"/>
  <cols>
    <col min="7" max="7" width="17.28515625" customWidth="1"/>
  </cols>
  <sheetData>
    <row r="1" spans="3:14" ht="15" x14ac:dyDescent="0.2">
      <c r="C1" s="55" t="s">
        <v>68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3:14" ht="15" x14ac:dyDescent="0.2">
      <c r="C2" s="55" t="s">
        <v>69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3:14" ht="15" x14ac:dyDescent="0.2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3:14" ht="15" x14ac:dyDescent="0.2">
      <c r="C4" s="55" t="s">
        <v>82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3:14" ht="15" x14ac:dyDescent="0.2">
      <c r="C5" s="55" t="s">
        <v>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3:14" ht="15" x14ac:dyDescent="0.2">
      <c r="C6" s="55" t="s">
        <v>71</v>
      </c>
      <c r="D6" s="55"/>
      <c r="E6" s="55"/>
      <c r="F6" s="55"/>
      <c r="G6" s="55"/>
      <c r="H6" s="55" t="s">
        <v>72</v>
      </c>
      <c r="I6" s="55"/>
      <c r="J6" s="55"/>
      <c r="K6" s="55"/>
      <c r="L6" s="55"/>
      <c r="M6" s="55"/>
      <c r="N6" s="55"/>
    </row>
    <row r="7" spans="3:14" ht="15" x14ac:dyDescent="0.2"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3:14" ht="15" x14ac:dyDescent="0.2">
      <c r="C8" s="55" t="s">
        <v>73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3:14" ht="16.5" customHeight="1" x14ac:dyDescent="0.2">
      <c r="C9" s="55" t="s">
        <v>74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3:14" ht="15" x14ac:dyDescent="0.2"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3:14" ht="15" x14ac:dyDescent="0.2"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3:14" ht="15" x14ac:dyDescent="0.2"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3:14" ht="15" x14ac:dyDescent="0.2"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3:14" ht="15" x14ac:dyDescent="0.2"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3:14" ht="15" x14ac:dyDescent="0.2">
      <c r="C15" s="56"/>
      <c r="D15" s="56"/>
      <c r="E15" s="56"/>
      <c r="F15" s="56"/>
      <c r="G15" s="55"/>
      <c r="H15" s="55"/>
      <c r="I15" s="56"/>
      <c r="J15" s="56"/>
      <c r="K15" s="56"/>
      <c r="L15" s="56"/>
      <c r="M15" s="55"/>
      <c r="N15" s="55"/>
    </row>
    <row r="16" spans="3:14" ht="15" x14ac:dyDescent="0.2">
      <c r="C16" s="57" t="s">
        <v>175</v>
      </c>
      <c r="D16" s="55"/>
      <c r="E16" s="55"/>
      <c r="F16" s="55"/>
      <c r="G16" s="55"/>
      <c r="H16" s="55"/>
      <c r="I16" s="55" t="s">
        <v>136</v>
      </c>
      <c r="J16" s="55"/>
      <c r="K16" s="55"/>
      <c r="L16" s="55"/>
      <c r="M16" s="55" t="s">
        <v>135</v>
      </c>
      <c r="N16" s="55"/>
    </row>
    <row r="17" spans="3:14" ht="15" x14ac:dyDescent="0.2">
      <c r="C17" s="57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3:14" ht="15" x14ac:dyDescent="0.2">
      <c r="C18" s="5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3:14" ht="15" x14ac:dyDescent="0.2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3:14" ht="15" x14ac:dyDescent="0.2">
      <c r="C20" s="56"/>
      <c r="D20" s="56"/>
      <c r="E20" s="56"/>
      <c r="F20" s="56"/>
      <c r="G20" s="55"/>
      <c r="H20" s="55"/>
      <c r="I20" s="56"/>
      <c r="J20" s="56"/>
      <c r="K20" s="56"/>
      <c r="L20" s="56"/>
      <c r="M20" s="55"/>
      <c r="N20" s="55"/>
    </row>
    <row r="21" spans="3:14" ht="15" x14ac:dyDescent="0.2">
      <c r="C21" s="55" t="s">
        <v>75</v>
      </c>
      <c r="D21" s="55"/>
      <c r="E21" s="55"/>
      <c r="F21" s="55"/>
      <c r="G21" s="55"/>
      <c r="H21" s="55"/>
      <c r="I21" s="55" t="s">
        <v>112</v>
      </c>
      <c r="J21" s="55"/>
      <c r="K21" s="55"/>
      <c r="L21" s="55"/>
      <c r="M21" s="55"/>
      <c r="N21" s="55"/>
    </row>
    <row r="22" spans="3:14" ht="15" x14ac:dyDescent="0.2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3:14" ht="15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3:14" ht="15" x14ac:dyDescent="0.2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3:14" ht="15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3:14" ht="15" x14ac:dyDescent="0.2">
      <c r="C26" s="56"/>
      <c r="D26" s="56"/>
      <c r="E26" s="56"/>
      <c r="F26" s="56"/>
      <c r="G26" s="55"/>
      <c r="H26" s="55"/>
      <c r="I26" s="56"/>
      <c r="J26" s="56"/>
      <c r="K26" s="56"/>
      <c r="L26" s="56"/>
      <c r="M26" s="55"/>
      <c r="N26" s="55"/>
    </row>
    <row r="27" spans="3:14" ht="15" x14ac:dyDescent="0.2">
      <c r="C27" s="55" t="s">
        <v>76</v>
      </c>
      <c r="D27" s="55"/>
      <c r="E27" s="55"/>
      <c r="F27" s="55"/>
      <c r="G27" s="55"/>
      <c r="H27" s="55"/>
      <c r="I27" s="55" t="s">
        <v>83</v>
      </c>
      <c r="J27" s="55"/>
      <c r="K27" s="55"/>
      <c r="L27" s="55"/>
      <c r="M27" s="55"/>
      <c r="N27" s="55"/>
    </row>
    <row r="28" spans="3:14" ht="15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3:14" ht="15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3:14" ht="15" x14ac:dyDescent="0.2">
      <c r="C30" s="55" t="s">
        <v>84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3:14" ht="15" x14ac:dyDescent="0.2">
      <c r="C31" s="55" t="s">
        <v>85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3:14" ht="15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C11" sqref="C11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97" customFormat="1" ht="19.5" x14ac:dyDescent="0.3">
      <c r="B5" s="98"/>
      <c r="C5" s="98"/>
      <c r="D5" s="100" t="s">
        <v>93</v>
      </c>
      <c r="E5" s="98"/>
      <c r="F5" s="98"/>
      <c r="G5" s="99"/>
      <c r="H5" s="98"/>
      <c r="I5" s="98"/>
      <c r="J5" s="100" t="s">
        <v>93</v>
      </c>
      <c r="K5" s="98"/>
      <c r="L5" s="98"/>
    </row>
    <row r="6" spans="1:12" s="11" customFormat="1" x14ac:dyDescent="0.2">
      <c r="B6" s="3"/>
      <c r="C6" s="3"/>
      <c r="D6" s="12">
        <v>44805</v>
      </c>
      <c r="E6" s="3"/>
      <c r="F6" s="3"/>
      <c r="G6" s="10"/>
      <c r="H6" s="3"/>
      <c r="I6" s="3"/>
      <c r="J6" s="12">
        <v>44896</v>
      </c>
      <c r="K6" s="3"/>
      <c r="L6" s="3"/>
    </row>
    <row r="7" spans="1:12" x14ac:dyDescent="0.2">
      <c r="B7" s="13" t="s">
        <v>111</v>
      </c>
      <c r="C7" s="3"/>
      <c r="D7" s="13"/>
      <c r="E7" s="3"/>
      <c r="F7" s="3"/>
      <c r="G7" s="10"/>
      <c r="H7" s="13" t="s">
        <v>111</v>
      </c>
      <c r="J7" s="13"/>
    </row>
    <row r="8" spans="1:12" x14ac:dyDescent="0.2">
      <c r="B8" s="58" t="s">
        <v>124</v>
      </c>
      <c r="C8" s="13" t="s">
        <v>1</v>
      </c>
      <c r="D8" s="13" t="s">
        <v>2</v>
      </c>
      <c r="E8" s="13" t="s">
        <v>130</v>
      </c>
      <c r="F8" s="3"/>
      <c r="G8" s="10"/>
      <c r="H8" s="58" t="s">
        <v>124</v>
      </c>
      <c r="I8" s="13" t="s">
        <v>1</v>
      </c>
      <c r="J8" s="13" t="s">
        <v>2</v>
      </c>
      <c r="K8" s="13" t="s">
        <v>130</v>
      </c>
    </row>
    <row r="9" spans="1:12" s="16" customFormat="1" x14ac:dyDescent="0.2">
      <c r="A9" s="14"/>
      <c r="B9" s="188" t="s">
        <v>125</v>
      </c>
      <c r="C9" s="15" t="s">
        <v>3</v>
      </c>
      <c r="D9" s="15" t="s">
        <v>91</v>
      </c>
      <c r="E9" s="15" t="s">
        <v>4</v>
      </c>
      <c r="F9" s="15" t="s">
        <v>5</v>
      </c>
      <c r="G9" s="10"/>
      <c r="H9" s="188" t="s">
        <v>125</v>
      </c>
      <c r="I9" s="15" t="s">
        <v>3</v>
      </c>
      <c r="J9" s="15" t="s">
        <v>91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96">
        <v>27925080.690000001</v>
      </c>
      <c r="C10" s="104">
        <v>2169880.75</v>
      </c>
      <c r="D10" s="18">
        <v>6633828.7599999998</v>
      </c>
      <c r="E10" s="18"/>
      <c r="F10" s="18">
        <f t="shared" ref="F10:F14" si="0">SUM(B10:E10)</f>
        <v>36728790.200000003</v>
      </c>
      <c r="G10" s="19">
        <f>SUM(C10:F10)</f>
        <v>45532499.710000001</v>
      </c>
      <c r="H10" s="96">
        <v>42367563.07</v>
      </c>
      <c r="I10" s="104">
        <v>2168306.36</v>
      </c>
      <c r="J10" s="18">
        <v>5729857.5</v>
      </c>
      <c r="K10" s="18"/>
      <c r="L10" s="18">
        <f t="shared" ref="L10:L24" si="1">SUM(H10:K10)</f>
        <v>50265726.93</v>
      </c>
    </row>
    <row r="11" spans="1:12" s="17" customFormat="1" x14ac:dyDescent="0.2">
      <c r="A11" s="17" t="s">
        <v>134</v>
      </c>
      <c r="B11" s="96">
        <v>18626054.579999998</v>
      </c>
      <c r="C11" s="104"/>
      <c r="D11" s="18"/>
      <c r="E11" s="18"/>
      <c r="F11" s="18">
        <f t="shared" si="0"/>
        <v>18626054.579999998</v>
      </c>
      <c r="G11" s="19"/>
      <c r="H11" s="96">
        <v>15586187.16</v>
      </c>
      <c r="I11" s="104"/>
      <c r="J11" s="18"/>
      <c r="K11" s="18"/>
      <c r="L11" s="18">
        <f t="shared" si="1"/>
        <v>15586187.16</v>
      </c>
    </row>
    <row r="12" spans="1:12" s="17" customFormat="1" x14ac:dyDescent="0.2">
      <c r="A12" s="17" t="s">
        <v>7</v>
      </c>
      <c r="B12" s="18">
        <v>481077.76000000001</v>
      </c>
      <c r="D12" s="18"/>
      <c r="E12" s="18"/>
      <c r="F12" s="18">
        <f t="shared" si="0"/>
        <v>481077.76000000001</v>
      </c>
      <c r="G12" s="19">
        <f>SUM(C12:F12)</f>
        <v>481077.76000000001</v>
      </c>
      <c r="H12" s="18">
        <v>5885.71</v>
      </c>
      <c r="J12" s="18"/>
      <c r="K12" s="18"/>
      <c r="L12" s="18">
        <f t="shared" si="1"/>
        <v>5885.71</v>
      </c>
    </row>
    <row r="13" spans="1:12" s="17" customFormat="1" x14ac:dyDescent="0.2">
      <c r="A13" s="17" t="s">
        <v>81</v>
      </c>
      <c r="B13" s="18">
        <v>4952.6000000000004</v>
      </c>
      <c r="D13" s="18"/>
      <c r="E13" s="18"/>
      <c r="F13" s="18">
        <f t="shared" si="0"/>
        <v>4952.6000000000004</v>
      </c>
      <c r="G13" s="19"/>
      <c r="H13" s="18">
        <v>4983.1899999999996</v>
      </c>
      <c r="J13" s="18"/>
      <c r="K13" s="18"/>
      <c r="L13" s="18">
        <f t="shared" si="1"/>
        <v>4983.1899999999996</v>
      </c>
    </row>
    <row r="14" spans="1:12" s="17" customFormat="1" x14ac:dyDescent="0.2">
      <c r="A14" s="17" t="s">
        <v>121</v>
      </c>
      <c r="B14" s="18">
        <v>8412248.0700000003</v>
      </c>
      <c r="D14" s="18"/>
      <c r="E14" s="18"/>
      <c r="F14" s="18">
        <f t="shared" si="0"/>
        <v>8412248.0700000003</v>
      </c>
      <c r="G14" s="19"/>
      <c r="H14" s="18">
        <v>14503763.529999999</v>
      </c>
      <c r="J14" s="18"/>
      <c r="K14" s="18"/>
      <c r="L14" s="18">
        <f t="shared" si="1"/>
        <v>14503763.529999999</v>
      </c>
    </row>
    <row r="15" spans="1:12" s="17" customFormat="1" x14ac:dyDescent="0.2">
      <c r="A15" s="17" t="s">
        <v>8</v>
      </c>
      <c r="B15" s="18">
        <v>2440314.77</v>
      </c>
      <c r="D15" s="20"/>
      <c r="E15" s="18"/>
      <c r="F15" s="18">
        <v>2440314.92</v>
      </c>
      <c r="G15" s="19">
        <f t="shared" ref="G15:G25" si="2">SUM(C15:F15)</f>
        <v>2440314.92</v>
      </c>
      <c r="H15" s="18">
        <v>2150602.04</v>
      </c>
      <c r="J15" s="20"/>
      <c r="K15" s="18"/>
      <c r="L15" s="18">
        <f t="shared" si="1"/>
        <v>2150602.04</v>
      </c>
    </row>
    <row r="16" spans="1:12" s="17" customFormat="1" x14ac:dyDescent="0.2">
      <c r="A16" s="17" t="s">
        <v>9</v>
      </c>
      <c r="B16" s="18">
        <v>2171703.73</v>
      </c>
      <c r="D16" s="18"/>
      <c r="E16" s="18"/>
      <c r="F16" s="18">
        <f t="shared" ref="F16:F24" si="3">SUM(B16:E16)</f>
        <v>2171703.73</v>
      </c>
      <c r="G16" s="19">
        <f t="shared" si="2"/>
        <v>2171703.73</v>
      </c>
      <c r="H16" s="18">
        <v>2304299.56</v>
      </c>
      <c r="J16" s="18"/>
      <c r="K16" s="18"/>
      <c r="L16" s="18">
        <f t="shared" si="1"/>
        <v>2304299.56</v>
      </c>
    </row>
    <row r="17" spans="1:13" s="17" customFormat="1" x14ac:dyDescent="0.2">
      <c r="A17" s="17" t="s">
        <v>10</v>
      </c>
      <c r="B17" s="18">
        <v>3124135.78</v>
      </c>
      <c r="D17" s="18"/>
      <c r="E17" s="18"/>
      <c r="F17" s="18">
        <f t="shared" si="3"/>
        <v>3124135.78</v>
      </c>
      <c r="G17" s="19">
        <f t="shared" si="2"/>
        <v>3124135.78</v>
      </c>
      <c r="H17" s="18">
        <v>2675715.54</v>
      </c>
      <c r="J17" s="18"/>
      <c r="K17" s="18"/>
      <c r="L17" s="18">
        <f t="shared" si="1"/>
        <v>2675715.54</v>
      </c>
    </row>
    <row r="18" spans="1:13" s="17" customFormat="1" x14ac:dyDescent="0.2">
      <c r="A18" s="17" t="s">
        <v>11</v>
      </c>
      <c r="B18" s="18">
        <v>66386.52</v>
      </c>
      <c r="D18" s="21"/>
      <c r="E18" s="18"/>
      <c r="F18" s="18">
        <f t="shared" si="3"/>
        <v>66386.52</v>
      </c>
      <c r="G18" s="19">
        <f t="shared" si="2"/>
        <v>66386.52</v>
      </c>
      <c r="H18" s="18">
        <v>67550.05</v>
      </c>
      <c r="J18" s="21"/>
      <c r="K18" s="18"/>
      <c r="L18" s="18">
        <f t="shared" si="1"/>
        <v>67550.05</v>
      </c>
    </row>
    <row r="19" spans="1:13" s="17" customFormat="1" x14ac:dyDescent="0.2">
      <c r="A19" s="17" t="s">
        <v>12</v>
      </c>
      <c r="B19" s="18">
        <v>1009903.84</v>
      </c>
      <c r="D19" s="21"/>
      <c r="E19" s="18"/>
      <c r="F19" s="18">
        <f t="shared" si="3"/>
        <v>1009903.84</v>
      </c>
      <c r="G19" s="19">
        <f t="shared" si="2"/>
        <v>1009903.84</v>
      </c>
      <c r="H19" s="18">
        <v>1130846.04</v>
      </c>
      <c r="J19" s="21"/>
      <c r="K19" s="18"/>
      <c r="L19" s="18">
        <f t="shared" si="1"/>
        <v>1130846.04</v>
      </c>
    </row>
    <row r="20" spans="1:13" s="17" customFormat="1" x14ac:dyDescent="0.2">
      <c r="A20" s="17" t="s">
        <v>13</v>
      </c>
      <c r="B20" s="18">
        <v>4002.57</v>
      </c>
      <c r="D20" s="18"/>
      <c r="E20" s="18"/>
      <c r="F20" s="18">
        <f t="shared" si="3"/>
        <v>4002.57</v>
      </c>
      <c r="G20" s="19">
        <f t="shared" si="2"/>
        <v>4002.57</v>
      </c>
      <c r="H20" s="18">
        <v>136251.97</v>
      </c>
      <c r="J20" s="18"/>
      <c r="K20" s="18"/>
      <c r="L20" s="18">
        <f t="shared" si="1"/>
        <v>136251.97</v>
      </c>
    </row>
    <row r="21" spans="1:13" s="17" customFormat="1" x14ac:dyDescent="0.2">
      <c r="A21" s="17" t="s">
        <v>14</v>
      </c>
      <c r="B21" s="18">
        <v>1875864.58</v>
      </c>
      <c r="D21" s="18"/>
      <c r="E21" s="18"/>
      <c r="F21" s="18">
        <f t="shared" si="3"/>
        <v>1875864.58</v>
      </c>
      <c r="G21" s="19">
        <f t="shared" si="2"/>
        <v>1875864.58</v>
      </c>
      <c r="H21" s="18">
        <v>1843886.52</v>
      </c>
      <c r="J21" s="18"/>
      <c r="K21" s="18"/>
      <c r="L21" s="18">
        <f t="shared" si="1"/>
        <v>1843886.52</v>
      </c>
    </row>
    <row r="22" spans="1:13" s="17" customFormat="1" x14ac:dyDescent="0.2">
      <c r="A22" s="17" t="s">
        <v>96</v>
      </c>
      <c r="B22" s="18">
        <v>1032392.58</v>
      </c>
      <c r="D22" s="18"/>
      <c r="E22" s="18"/>
      <c r="F22" s="18">
        <f t="shared" si="3"/>
        <v>1032392.58</v>
      </c>
      <c r="G22" s="19">
        <f t="shared" si="2"/>
        <v>1032392.58</v>
      </c>
      <c r="H22" s="18">
        <v>1038993.56</v>
      </c>
      <c r="J22" s="18"/>
      <c r="K22" s="18"/>
      <c r="L22" s="18">
        <f t="shared" si="1"/>
        <v>1038993.56</v>
      </c>
    </row>
    <row r="23" spans="1:13" s="17" customFormat="1" x14ac:dyDescent="0.2">
      <c r="A23" s="17" t="s">
        <v>15</v>
      </c>
      <c r="B23" s="18">
        <v>1863394.17</v>
      </c>
      <c r="D23" s="18"/>
      <c r="E23" s="18"/>
      <c r="F23" s="18">
        <f t="shared" si="3"/>
        <v>1863394.17</v>
      </c>
      <c r="G23" s="19">
        <f t="shared" si="2"/>
        <v>1863394.17</v>
      </c>
      <c r="H23" s="18">
        <v>4586276.4000000004</v>
      </c>
      <c r="J23" s="18"/>
      <c r="K23" s="18"/>
      <c r="L23" s="18">
        <f t="shared" si="1"/>
        <v>4586276.4000000004</v>
      </c>
    </row>
    <row r="24" spans="1:13" s="17" customFormat="1" x14ac:dyDescent="0.2">
      <c r="A24" s="17" t="s">
        <v>16</v>
      </c>
      <c r="B24" s="18">
        <v>13005696.26</v>
      </c>
      <c r="D24" s="18"/>
      <c r="E24" s="18"/>
      <c r="F24" s="18">
        <f t="shared" si="3"/>
        <v>13005696.26</v>
      </c>
      <c r="G24" s="19">
        <f t="shared" si="2"/>
        <v>13005696.26</v>
      </c>
      <c r="H24" s="18">
        <v>15099728.119999999</v>
      </c>
      <c r="J24" s="18"/>
      <c r="K24" s="18"/>
      <c r="L24" s="18">
        <f t="shared" si="1"/>
        <v>15099728.119999999</v>
      </c>
    </row>
    <row r="25" spans="1:13" s="14" customFormat="1" x14ac:dyDescent="0.2">
      <c r="B25" s="22"/>
      <c r="D25" s="22"/>
      <c r="E25" s="3"/>
      <c r="G25" s="19">
        <f t="shared" si="2"/>
        <v>0</v>
      </c>
      <c r="H25" s="22"/>
      <c r="J25" s="22"/>
      <c r="K25" s="3"/>
    </row>
    <row r="26" spans="1:13" s="17" customFormat="1" x14ac:dyDescent="0.2">
      <c r="A26" s="24" t="s">
        <v>5</v>
      </c>
      <c r="B26" s="18">
        <f>SUM(B10:B25)</f>
        <v>82043208.500000015</v>
      </c>
      <c r="C26" s="105">
        <f>SUM(C10:C25)</f>
        <v>2169880.75</v>
      </c>
      <c r="D26" s="18">
        <f>SUM(D10:D25)</f>
        <v>6633828.7599999998</v>
      </c>
      <c r="E26" s="173">
        <f>SUM(E10:E25)</f>
        <v>0</v>
      </c>
      <c r="F26" s="175">
        <f>SUM(F10:F24)</f>
        <v>90846918.159999996</v>
      </c>
      <c r="G26" s="19">
        <f t="shared" ref="G26" si="4">SUM(G10:G25)</f>
        <v>72607372.420000002</v>
      </c>
      <c r="H26" s="18">
        <f>SUM(H10:H25)</f>
        <v>103502532.46000002</v>
      </c>
      <c r="I26" s="105">
        <f>SUM(I10:I25)</f>
        <v>2168306.36</v>
      </c>
      <c r="J26" s="18">
        <f>SUM(J10:J25)</f>
        <v>5729857.5</v>
      </c>
      <c r="K26" s="173">
        <f>SUM(K10:K25)</f>
        <v>0</v>
      </c>
      <c r="L26" s="175">
        <f>SUM(L10:L25)</f>
        <v>111400696.32000002</v>
      </c>
      <c r="M26" s="174"/>
    </row>
    <row r="27" spans="1:13" x14ac:dyDescent="0.2">
      <c r="B27" s="3"/>
      <c r="C27" s="3"/>
      <c r="D27" s="3"/>
      <c r="E27" s="3"/>
      <c r="F27" s="3"/>
      <c r="G27" s="10"/>
    </row>
    <row r="28" spans="1:13" x14ac:dyDescent="0.2">
      <c r="A28" t="s">
        <v>17</v>
      </c>
      <c r="B28" s="3"/>
      <c r="C28" s="3"/>
      <c r="D28" s="3"/>
      <c r="E28" s="3"/>
      <c r="F28" s="3" t="s">
        <v>0</v>
      </c>
      <c r="G28" s="10"/>
      <c r="H28" s="3">
        <f>SUM(H26-B26)</f>
        <v>21459323.960000008</v>
      </c>
      <c r="I28" s="3">
        <f>SUM(I26-C26)</f>
        <v>-1574.3900000001304</v>
      </c>
      <c r="J28" s="3">
        <f>SUM(J26-D26)</f>
        <v>-903971.25999999978</v>
      </c>
      <c r="K28" s="3">
        <f>SUM(K26-E26)</f>
        <v>0</v>
      </c>
      <c r="L28" s="3">
        <f>SUM(H28:K28)</f>
        <v>20553778.31000001</v>
      </c>
    </row>
    <row r="29" spans="1:13" x14ac:dyDescent="0.2">
      <c r="B29" s="3"/>
      <c r="C29" s="22"/>
      <c r="D29" s="3"/>
      <c r="E29" s="3"/>
      <c r="F29" s="7"/>
      <c r="G29" s="23"/>
      <c r="L29"/>
    </row>
    <row r="30" spans="1:13" x14ac:dyDescent="0.2">
      <c r="B30" s="3"/>
      <c r="C30" s="3"/>
      <c r="D30" s="3"/>
      <c r="E30" s="3"/>
      <c r="F30" s="3"/>
      <c r="G30" s="25"/>
    </row>
    <row r="31" spans="1:13" x14ac:dyDescent="0.2">
      <c r="B31" s="3"/>
      <c r="C31" s="3"/>
      <c r="D31" s="3"/>
      <c r="E31" s="3"/>
      <c r="F31" s="3"/>
      <c r="G31" s="25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  <c r="K33" s="3" t="s">
        <v>92</v>
      </c>
    </row>
    <row r="34" spans="2:12" x14ac:dyDescent="0.2">
      <c r="B34" s="3"/>
      <c r="C34" s="3"/>
      <c r="D34" s="3"/>
      <c r="E34" s="3" t="s">
        <v>117</v>
      </c>
      <c r="F34" s="3"/>
      <c r="G34" s="25"/>
      <c r="K34" s="3" t="s">
        <v>118</v>
      </c>
    </row>
    <row r="35" spans="2:12" x14ac:dyDescent="0.2">
      <c r="B35" s="3"/>
      <c r="C35" s="3"/>
      <c r="D35" s="3"/>
      <c r="E35" s="3" t="s">
        <v>128</v>
      </c>
      <c r="F35" s="3"/>
      <c r="G35" s="25"/>
      <c r="K35" s="3" t="s">
        <v>127</v>
      </c>
    </row>
    <row r="36" spans="2:12" x14ac:dyDescent="0.2">
      <c r="B36" s="3"/>
      <c r="C36" s="3"/>
      <c r="D36" s="3"/>
      <c r="E36" s="3" t="s">
        <v>89</v>
      </c>
      <c r="F36" s="3"/>
      <c r="G36" s="25"/>
      <c r="K36" s="3" t="s">
        <v>87</v>
      </c>
    </row>
    <row r="37" spans="2:12" x14ac:dyDescent="0.2">
      <c r="B37" s="3"/>
      <c r="C37" s="3"/>
      <c r="D37" s="3"/>
      <c r="E37" s="3" t="s">
        <v>90</v>
      </c>
      <c r="F37" s="3"/>
      <c r="G37" s="25"/>
      <c r="K37" s="3" t="s">
        <v>88</v>
      </c>
    </row>
    <row r="38" spans="2:12" x14ac:dyDescent="0.2">
      <c r="B38" s="3"/>
      <c r="C38" s="3"/>
      <c r="D38" s="3"/>
      <c r="E38" s="3"/>
      <c r="F38" s="3"/>
      <c r="G38" s="25"/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  <c r="L41" s="3" t="s">
        <v>0</v>
      </c>
    </row>
    <row r="42" spans="2:12" x14ac:dyDescent="0.2">
      <c r="B42" s="3"/>
      <c r="C42" s="3"/>
      <c r="D42" s="3"/>
      <c r="E42" s="3"/>
      <c r="F42" s="3"/>
      <c r="L42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1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111"/>
  <sheetViews>
    <sheetView showGridLines="0" view="pageLayout" topLeftCell="A85" zoomScaleNormal="114" workbookViewId="0">
      <selection activeCell="J115" sqref="J115"/>
    </sheetView>
  </sheetViews>
  <sheetFormatPr defaultRowHeight="12.75" x14ac:dyDescent="0.2"/>
  <cols>
    <col min="1" max="1" width="17.85546875" style="26" customWidth="1"/>
    <col min="2" max="2" width="8.7109375" style="108" bestFit="1" customWidth="1"/>
    <col min="3" max="3" width="20.140625" style="120" customWidth="1"/>
    <col min="4" max="4" width="5.28515625" style="186" customWidth="1"/>
    <col min="5" max="5" width="11.140625" style="26" customWidth="1"/>
    <col min="6" max="6" width="13" style="27" customWidth="1"/>
    <col min="7" max="7" width="22.7109375" style="135" customWidth="1"/>
    <col min="8" max="8" width="15.42578125" style="141" customWidth="1"/>
    <col min="9" max="9" width="17.140625" style="138" bestFit="1" customWidth="1"/>
    <col min="10" max="10" width="13.7109375" style="135" customWidth="1"/>
    <col min="11" max="11" width="15.140625" style="145" customWidth="1"/>
    <col min="12" max="14" width="12.42578125" style="135" bestFit="1" customWidth="1"/>
    <col min="15" max="114" width="8.85546875" style="14"/>
  </cols>
  <sheetData>
    <row r="2" spans="1:114" s="33" customFormat="1" x14ac:dyDescent="0.2">
      <c r="B2" s="115"/>
      <c r="C2" s="116"/>
      <c r="D2" s="180"/>
      <c r="F2" s="29"/>
      <c r="G2" s="135"/>
      <c r="H2" s="141"/>
      <c r="I2" s="138"/>
      <c r="J2" s="150" t="s">
        <v>119</v>
      </c>
      <c r="K2" s="145"/>
      <c r="L2" s="150" t="s">
        <v>119</v>
      </c>
      <c r="M2" s="150" t="s">
        <v>137</v>
      </c>
      <c r="N2" s="150" t="s">
        <v>139</v>
      </c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</row>
    <row r="3" spans="1:114" x14ac:dyDescent="0.2">
      <c r="A3" s="28" t="s">
        <v>18</v>
      </c>
      <c r="C3" s="117" t="s">
        <v>19</v>
      </c>
      <c r="D3" s="180" t="s">
        <v>109</v>
      </c>
      <c r="E3" s="28" t="s">
        <v>20</v>
      </c>
      <c r="F3" s="29" t="s">
        <v>21</v>
      </c>
      <c r="G3" s="133" t="s">
        <v>22</v>
      </c>
      <c r="H3" s="147" t="s">
        <v>23</v>
      </c>
      <c r="I3" s="147" t="s">
        <v>24</v>
      </c>
      <c r="J3" s="135" t="s">
        <v>25</v>
      </c>
      <c r="K3" s="145" t="s">
        <v>77</v>
      </c>
      <c r="L3" s="135" t="s">
        <v>25</v>
      </c>
      <c r="M3" s="135" t="s">
        <v>25</v>
      </c>
      <c r="N3" s="135" t="s">
        <v>25</v>
      </c>
    </row>
    <row r="4" spans="1:114" s="16" customFormat="1" x14ac:dyDescent="0.2">
      <c r="A4" s="30"/>
      <c r="B4" s="109"/>
      <c r="C4" s="118" t="s">
        <v>26</v>
      </c>
      <c r="D4" s="181" t="s">
        <v>110</v>
      </c>
      <c r="E4" s="31" t="s">
        <v>27</v>
      </c>
      <c r="F4" s="32" t="s">
        <v>28</v>
      </c>
      <c r="G4" s="134" t="s">
        <v>29</v>
      </c>
      <c r="H4" s="143"/>
      <c r="I4" s="149"/>
      <c r="J4" s="139" t="s">
        <v>30</v>
      </c>
      <c r="K4" s="146" t="s">
        <v>30</v>
      </c>
      <c r="L4" s="139" t="s">
        <v>30</v>
      </c>
      <c r="M4" s="139" t="s">
        <v>30</v>
      </c>
      <c r="N4" s="139" t="s">
        <v>30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</row>
    <row r="5" spans="1:114" ht="14.25" customHeight="1" x14ac:dyDescent="0.2">
      <c r="A5" s="33" t="s">
        <v>31</v>
      </c>
      <c r="C5" s="119" t="s">
        <v>115</v>
      </c>
      <c r="D5" s="164">
        <v>2.5</v>
      </c>
      <c r="F5" s="60">
        <v>44926</v>
      </c>
      <c r="G5" s="133">
        <v>22230917.719999999</v>
      </c>
      <c r="H5" s="133">
        <v>22230917.719999999</v>
      </c>
      <c r="I5" s="133">
        <v>22230917.719999999</v>
      </c>
      <c r="J5" s="224">
        <v>67952.3</v>
      </c>
      <c r="K5" s="206">
        <f>SUM(J5+L5+M5+N5)</f>
        <v>67952.3</v>
      </c>
      <c r="L5" s="140"/>
      <c r="M5" s="140"/>
      <c r="N5" s="140"/>
    </row>
    <row r="6" spans="1:114" ht="14.25" customHeight="1" x14ac:dyDescent="0.2">
      <c r="A6" s="33"/>
      <c r="C6" s="119" t="s">
        <v>106</v>
      </c>
      <c r="D6" s="164">
        <v>3.9799000000000002</v>
      </c>
      <c r="F6" s="60">
        <v>44926</v>
      </c>
      <c r="G6" s="133">
        <v>800</v>
      </c>
      <c r="H6" s="133">
        <v>800</v>
      </c>
      <c r="I6" s="133">
        <v>800</v>
      </c>
      <c r="J6" s="133">
        <v>6928.43</v>
      </c>
      <c r="K6" s="145">
        <f>SUM(J6+L6+M6+N6)</f>
        <v>6928.43</v>
      </c>
    </row>
    <row r="7" spans="1:114" ht="14.25" customHeight="1" x14ac:dyDescent="0.2">
      <c r="A7" s="101" t="s">
        <v>98</v>
      </c>
      <c r="B7" s="129">
        <v>101.63</v>
      </c>
      <c r="C7" s="119" t="s">
        <v>107</v>
      </c>
      <c r="D7" s="164">
        <v>4.2850000000000001</v>
      </c>
      <c r="F7" s="60">
        <v>44926</v>
      </c>
      <c r="G7" s="133">
        <v>10000000</v>
      </c>
      <c r="H7" s="133">
        <v>10000000</v>
      </c>
      <c r="I7" s="133">
        <v>10000000</v>
      </c>
      <c r="J7" s="133">
        <v>95855.05</v>
      </c>
      <c r="K7" s="145">
        <f>SUM(J7+L7+M7+N7)</f>
        <v>95855.05</v>
      </c>
    </row>
    <row r="8" spans="1:114" ht="14.25" customHeight="1" x14ac:dyDescent="0.2">
      <c r="A8" s="222" t="s">
        <v>176</v>
      </c>
      <c r="B8" s="129">
        <v>265.14</v>
      </c>
      <c r="C8" s="119" t="s">
        <v>138</v>
      </c>
      <c r="D8" s="164">
        <v>4.13</v>
      </c>
      <c r="F8" s="60">
        <v>44926</v>
      </c>
      <c r="G8" s="133">
        <v>10135774.939999999</v>
      </c>
      <c r="H8" s="133">
        <v>10135774.939999999</v>
      </c>
      <c r="I8" s="133">
        <v>10135774.939999999</v>
      </c>
      <c r="J8" s="133">
        <v>91739.32</v>
      </c>
      <c r="K8" s="145">
        <f>SUM(J8+L8+M8+N8)</f>
        <v>91739.32</v>
      </c>
    </row>
    <row r="9" spans="1:114" ht="14.25" customHeight="1" x14ac:dyDescent="0.2">
      <c r="A9" s="222" t="s">
        <v>177</v>
      </c>
      <c r="B9" s="129">
        <v>719.19</v>
      </c>
      <c r="C9" s="119" t="s">
        <v>148</v>
      </c>
      <c r="D9" s="164">
        <v>0.7</v>
      </c>
      <c r="F9" s="60">
        <v>44926</v>
      </c>
      <c r="G9" s="133">
        <v>70.41</v>
      </c>
      <c r="H9" s="133">
        <v>70.41</v>
      </c>
      <c r="I9" s="133">
        <v>70.41</v>
      </c>
      <c r="J9" s="133">
        <v>0.01</v>
      </c>
      <c r="K9" s="145">
        <f t="shared" ref="K9" si="0">SUM(J9+L9+M9+N9)</f>
        <v>0.01</v>
      </c>
    </row>
    <row r="10" spans="1:114" ht="14.25" customHeight="1" x14ac:dyDescent="0.2">
      <c r="A10" s="222" t="s">
        <v>178</v>
      </c>
      <c r="B10" s="129">
        <v>0.42</v>
      </c>
      <c r="C10" s="121" t="s">
        <v>140</v>
      </c>
      <c r="D10" s="164">
        <v>2.855</v>
      </c>
      <c r="E10" s="26" t="s">
        <v>149</v>
      </c>
      <c r="F10" s="60">
        <v>44985</v>
      </c>
      <c r="G10" s="133">
        <v>1500000</v>
      </c>
      <c r="H10" s="133">
        <v>1514829.82</v>
      </c>
      <c r="I10" s="138">
        <v>1495665</v>
      </c>
      <c r="J10" s="135">
        <v>10796.2</v>
      </c>
      <c r="K10" s="145">
        <f>SUM(J10+L11+M11+N11)</f>
        <v>10796.2</v>
      </c>
    </row>
    <row r="11" spans="1:114" ht="14.25" customHeight="1" x14ac:dyDescent="0.2">
      <c r="A11" s="222" t="s">
        <v>180</v>
      </c>
      <c r="B11" s="129">
        <v>63.22</v>
      </c>
      <c r="C11" s="121" t="s">
        <v>141</v>
      </c>
      <c r="D11" s="164">
        <v>2.113</v>
      </c>
      <c r="E11" s="61" t="s">
        <v>144</v>
      </c>
      <c r="F11" s="176">
        <v>45065</v>
      </c>
      <c r="G11" s="135">
        <v>918000</v>
      </c>
      <c r="H11" s="133">
        <v>901889.33</v>
      </c>
      <c r="I11" s="133">
        <v>903440.52</v>
      </c>
      <c r="J11" s="135">
        <v>4822.6400000000003</v>
      </c>
      <c r="K11" s="145">
        <f>SUM(J11+L12+M12+N12)</f>
        <v>4822.6400000000003</v>
      </c>
    </row>
    <row r="12" spans="1:114" ht="14.25" customHeight="1" x14ac:dyDescent="0.2">
      <c r="A12" s="222" t="s">
        <v>179</v>
      </c>
      <c r="B12" s="129">
        <v>62.36</v>
      </c>
      <c r="C12" s="119" t="s">
        <v>150</v>
      </c>
      <c r="D12" s="164">
        <v>3</v>
      </c>
      <c r="E12" s="61" t="s">
        <v>151</v>
      </c>
      <c r="F12" s="60">
        <v>45148</v>
      </c>
      <c r="G12" s="133">
        <v>242000</v>
      </c>
      <c r="H12" s="133">
        <v>242000</v>
      </c>
      <c r="I12" s="138">
        <v>239875.24</v>
      </c>
      <c r="J12" s="135">
        <v>1829.88</v>
      </c>
      <c r="K12" s="145">
        <f>SUM(J12+L13+M13+N13)</f>
        <v>1829.88</v>
      </c>
    </row>
    <row r="13" spans="1:114" ht="14.25" customHeight="1" x14ac:dyDescent="0.2">
      <c r="A13" s="222" t="s">
        <v>181</v>
      </c>
      <c r="B13" s="129">
        <v>2.21</v>
      </c>
      <c r="C13" s="119" t="s">
        <v>152</v>
      </c>
      <c r="D13" s="164">
        <v>3.05</v>
      </c>
      <c r="E13" s="61" t="s">
        <v>153</v>
      </c>
      <c r="F13" s="60">
        <v>45148</v>
      </c>
      <c r="G13" s="133">
        <v>242000</v>
      </c>
      <c r="H13" s="133">
        <v>242000</v>
      </c>
      <c r="I13" s="138">
        <v>239947.84</v>
      </c>
      <c r="J13" s="135">
        <v>1861.16</v>
      </c>
      <c r="K13" s="145">
        <f>SUM(J13+L14+M14+N14)</f>
        <v>1861.16</v>
      </c>
    </row>
    <row r="14" spans="1:114" ht="14.25" customHeight="1" x14ac:dyDescent="0.2">
      <c r="A14" s="222" t="s">
        <v>182</v>
      </c>
      <c r="B14" s="129">
        <v>78.55</v>
      </c>
      <c r="C14" s="119" t="s">
        <v>154</v>
      </c>
      <c r="D14" s="164">
        <v>3.05</v>
      </c>
      <c r="E14" s="61" t="s">
        <v>155</v>
      </c>
      <c r="F14" s="60">
        <v>45148</v>
      </c>
      <c r="G14" s="133">
        <v>242000</v>
      </c>
      <c r="H14" s="133">
        <v>242000</v>
      </c>
      <c r="I14" s="138">
        <v>239947.84</v>
      </c>
      <c r="J14" s="135">
        <v>1861.16</v>
      </c>
      <c r="K14" s="145">
        <f>SUM(J13+L15+M15+N15)</f>
        <v>1861.16</v>
      </c>
    </row>
    <row r="15" spans="1:114" ht="14.25" customHeight="1" x14ac:dyDescent="0.2">
      <c r="A15" s="222" t="s">
        <v>183</v>
      </c>
      <c r="B15" s="129">
        <v>6177.61</v>
      </c>
      <c r="C15" s="119" t="s">
        <v>156</v>
      </c>
      <c r="D15" s="164">
        <v>3</v>
      </c>
      <c r="E15" s="61" t="s">
        <v>157</v>
      </c>
      <c r="F15" s="60">
        <v>45149</v>
      </c>
      <c r="G15" s="133">
        <v>242000</v>
      </c>
      <c r="H15" s="133">
        <v>242000</v>
      </c>
      <c r="I15" s="138">
        <v>239863.14</v>
      </c>
      <c r="J15" s="135">
        <v>1829.88</v>
      </c>
      <c r="K15" s="145">
        <f t="shared" ref="K15:K23" si="1">SUM(J15+L16+M16+N16)</f>
        <v>1829.88</v>
      </c>
    </row>
    <row r="16" spans="1:114" ht="14.25" customHeight="1" x14ac:dyDescent="0.2">
      <c r="A16" s="101" t="s">
        <v>99</v>
      </c>
      <c r="B16" s="110">
        <v>7653.81</v>
      </c>
      <c r="C16" s="119" t="s">
        <v>158</v>
      </c>
      <c r="D16" s="164">
        <v>3.05</v>
      </c>
      <c r="E16" s="61" t="s">
        <v>159</v>
      </c>
      <c r="F16" s="60">
        <v>45149</v>
      </c>
      <c r="G16" s="133">
        <v>242000</v>
      </c>
      <c r="H16" s="133">
        <v>242000</v>
      </c>
      <c r="I16" s="138">
        <v>242000</v>
      </c>
      <c r="J16" s="135">
        <v>1861.16</v>
      </c>
      <c r="K16" s="145">
        <f t="shared" si="1"/>
        <v>1861.16</v>
      </c>
    </row>
    <row r="17" spans="1:114" ht="14.25" customHeight="1" x14ac:dyDescent="0.2">
      <c r="A17" s="101" t="s">
        <v>100</v>
      </c>
      <c r="B17" s="110">
        <v>6169.21</v>
      </c>
      <c r="C17" s="120" t="s">
        <v>160</v>
      </c>
      <c r="D17" s="164">
        <v>3</v>
      </c>
      <c r="E17" s="61" t="s">
        <v>161</v>
      </c>
      <c r="F17" s="35">
        <v>45153</v>
      </c>
      <c r="G17" s="135">
        <v>242000</v>
      </c>
      <c r="H17" s="141">
        <v>242000</v>
      </c>
      <c r="I17" s="138">
        <v>239809.9</v>
      </c>
      <c r="J17" s="135">
        <v>1829.88</v>
      </c>
      <c r="K17" s="145">
        <f t="shared" si="1"/>
        <v>1829.88</v>
      </c>
    </row>
    <row r="18" spans="1:114" x14ac:dyDescent="0.2">
      <c r="A18" s="101" t="s">
        <v>101</v>
      </c>
      <c r="B18" s="129">
        <v>983.21</v>
      </c>
      <c r="C18" s="121" t="s">
        <v>140</v>
      </c>
      <c r="D18" s="164">
        <v>2.4279999999999999</v>
      </c>
      <c r="E18" s="61" t="s">
        <v>145</v>
      </c>
      <c r="F18" s="176">
        <v>45260</v>
      </c>
      <c r="G18" s="135">
        <v>918000</v>
      </c>
      <c r="H18" s="133">
        <v>893195.02</v>
      </c>
      <c r="I18" s="133">
        <v>883216.98</v>
      </c>
      <c r="J18" s="135">
        <v>5506.2</v>
      </c>
      <c r="K18" s="145">
        <f t="shared" si="1"/>
        <v>5506.2</v>
      </c>
    </row>
    <row r="19" spans="1:114" ht="14.25" customHeight="1" x14ac:dyDescent="0.2">
      <c r="A19" s="101" t="s">
        <v>102</v>
      </c>
      <c r="B19" s="221">
        <v>12.97</v>
      </c>
      <c r="C19" s="121" t="s">
        <v>162</v>
      </c>
      <c r="D19" s="164">
        <v>3.15</v>
      </c>
      <c r="E19" s="61" t="s">
        <v>163</v>
      </c>
      <c r="F19" s="176">
        <v>45334</v>
      </c>
      <c r="G19" s="135">
        <v>245000</v>
      </c>
      <c r="H19" s="133">
        <v>245000</v>
      </c>
      <c r="I19" s="133">
        <v>241067.75</v>
      </c>
      <c r="J19" s="135">
        <v>1945.8</v>
      </c>
      <c r="K19" s="145">
        <f t="shared" si="1"/>
        <v>1945.8</v>
      </c>
    </row>
    <row r="20" spans="1:114" ht="14.25" customHeight="1" x14ac:dyDescent="0.2">
      <c r="A20" s="101" t="s">
        <v>131</v>
      </c>
      <c r="B20" s="129">
        <v>344.34</v>
      </c>
      <c r="C20" s="121" t="s">
        <v>164</v>
      </c>
      <c r="D20" s="164">
        <v>3.2</v>
      </c>
      <c r="E20" s="61" t="s">
        <v>165</v>
      </c>
      <c r="F20" s="176">
        <v>45334</v>
      </c>
      <c r="G20" s="135">
        <v>249000</v>
      </c>
      <c r="H20" s="133">
        <v>249000</v>
      </c>
      <c r="I20" s="133">
        <v>245118.09</v>
      </c>
      <c r="J20" s="135">
        <v>2008.36</v>
      </c>
      <c r="K20" s="145">
        <f t="shared" si="1"/>
        <v>2008.36</v>
      </c>
    </row>
    <row r="21" spans="1:114" ht="14.25" customHeight="1" x14ac:dyDescent="0.2">
      <c r="A21" s="124" t="s">
        <v>105</v>
      </c>
      <c r="B21" s="129">
        <v>6626.25</v>
      </c>
      <c r="C21" s="121" t="s">
        <v>140</v>
      </c>
      <c r="D21" s="164">
        <v>3.0649999999999999</v>
      </c>
      <c r="E21" s="61" t="s">
        <v>166</v>
      </c>
      <c r="F21" s="176">
        <v>45351</v>
      </c>
      <c r="G21" s="135">
        <v>1000000</v>
      </c>
      <c r="H21" s="133">
        <v>994812.78</v>
      </c>
      <c r="I21" s="133">
        <v>971130</v>
      </c>
      <c r="J21" s="135">
        <v>7640.6</v>
      </c>
      <c r="K21" s="145">
        <f t="shared" si="1"/>
        <v>7640.6</v>
      </c>
    </row>
    <row r="22" spans="1:114" ht="14.25" customHeight="1" x14ac:dyDescent="0.2">
      <c r="A22" s="102" t="s">
        <v>103</v>
      </c>
      <c r="B22" s="112">
        <f>SUM(B7:B21)</f>
        <v>29260.12</v>
      </c>
      <c r="C22" s="121" t="s">
        <v>142</v>
      </c>
      <c r="D22" s="164">
        <v>3</v>
      </c>
      <c r="E22" s="208" t="s">
        <v>146</v>
      </c>
      <c r="F22" s="60">
        <v>45432</v>
      </c>
      <c r="G22" s="135">
        <v>246000</v>
      </c>
      <c r="H22" s="135">
        <v>246000</v>
      </c>
      <c r="I22" s="133">
        <v>240676.56</v>
      </c>
      <c r="J22" s="135">
        <v>1860.24</v>
      </c>
      <c r="K22" s="145">
        <f t="shared" si="1"/>
        <v>1860.24</v>
      </c>
    </row>
    <row r="23" spans="1:114" ht="14.25" customHeight="1" thickBot="1" x14ac:dyDescent="0.25">
      <c r="A23" s="102" t="s">
        <v>116</v>
      </c>
      <c r="B23" s="113">
        <v>38692.18</v>
      </c>
      <c r="C23" s="121" t="s">
        <v>168</v>
      </c>
      <c r="D23" s="164">
        <v>3.5</v>
      </c>
      <c r="E23" s="208" t="s">
        <v>167</v>
      </c>
      <c r="F23" s="60">
        <v>45527</v>
      </c>
      <c r="G23" s="135">
        <v>1500000</v>
      </c>
      <c r="H23" s="135">
        <v>1500000</v>
      </c>
      <c r="I23" s="133">
        <v>1476405</v>
      </c>
      <c r="J23" s="135">
        <v>13233.28</v>
      </c>
      <c r="K23" s="145">
        <f t="shared" si="1"/>
        <v>13233.28</v>
      </c>
    </row>
    <row r="24" spans="1:114" ht="14.25" customHeight="1" thickTop="1" x14ac:dyDescent="0.2">
      <c r="A24" s="102" t="s">
        <v>104</v>
      </c>
      <c r="B24" s="110">
        <f>SUM(B22:B23)</f>
        <v>67952.3</v>
      </c>
      <c r="C24" s="121" t="s">
        <v>140</v>
      </c>
      <c r="D24" s="164">
        <v>1.4370000000000001</v>
      </c>
      <c r="E24" s="61" t="s">
        <v>143</v>
      </c>
      <c r="F24" s="176">
        <v>44895</v>
      </c>
      <c r="G24" s="135">
        <v>0</v>
      </c>
      <c r="H24" s="133">
        <v>0</v>
      </c>
      <c r="I24" s="133">
        <v>0</v>
      </c>
      <c r="J24" s="135">
        <v>2149.0700000000002</v>
      </c>
      <c r="K24" s="145">
        <f>SUM(J24+L25+M10+N10)</f>
        <v>2149.0700000000002</v>
      </c>
    </row>
    <row r="25" spans="1:114" ht="14.25" customHeight="1" x14ac:dyDescent="0.2">
      <c r="A25" s="223"/>
      <c r="B25" s="166"/>
    </row>
    <row r="26" spans="1:114" ht="13.5" thickBot="1" x14ac:dyDescent="0.25">
      <c r="A26" s="33"/>
      <c r="C26" s="122"/>
      <c r="D26" s="182"/>
      <c r="E26" s="62" t="s">
        <v>78</v>
      </c>
      <c r="F26" s="63"/>
      <c r="G26" s="142">
        <f>SUM(G5:G25)</f>
        <v>50395563.069999993</v>
      </c>
      <c r="H26" s="136">
        <f>SUM(H5:H25)</f>
        <v>50364290.019999996</v>
      </c>
      <c r="I26" s="144">
        <f>SUM(I5:I25)</f>
        <v>50265726.930000007</v>
      </c>
      <c r="J26" s="142">
        <f>SUM(J5:J25)</f>
        <v>323510.62</v>
      </c>
      <c r="K26" s="167">
        <f>SUM(J26+L27+M27+N27)</f>
        <v>323510.62</v>
      </c>
    </row>
    <row r="27" spans="1:114" ht="12" customHeight="1" thickBot="1" x14ac:dyDescent="0.25">
      <c r="A27" s="33"/>
      <c r="C27" s="122"/>
      <c r="D27" s="182"/>
      <c r="E27" s="62"/>
      <c r="F27" s="63"/>
      <c r="G27" s="133"/>
      <c r="H27" s="138"/>
      <c r="L27" s="142"/>
      <c r="M27" s="142"/>
      <c r="N27" s="142"/>
    </row>
    <row r="28" spans="1:114" ht="12" customHeight="1" x14ac:dyDescent="0.2">
      <c r="A28" s="33"/>
      <c r="C28" s="122"/>
      <c r="D28" s="182"/>
      <c r="E28" s="62"/>
      <c r="F28" s="63"/>
      <c r="G28" s="133"/>
      <c r="H28" s="138"/>
    </row>
    <row r="29" spans="1:114" s="61" customFormat="1" x14ac:dyDescent="0.2">
      <c r="A29" s="33"/>
      <c r="B29" s="108"/>
      <c r="C29" s="122"/>
      <c r="D29" s="182"/>
      <c r="E29" s="62"/>
      <c r="F29" s="63"/>
      <c r="G29" s="133"/>
      <c r="H29" s="138"/>
      <c r="I29" s="138"/>
      <c r="J29" s="135"/>
      <c r="K29" s="145"/>
      <c r="L29" s="135"/>
      <c r="M29" s="135"/>
      <c r="N29" s="135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</row>
    <row r="30" spans="1:114" s="11" customFormat="1" ht="12" customHeight="1" x14ac:dyDescent="0.2">
      <c r="A30" s="191" t="s">
        <v>134</v>
      </c>
      <c r="B30" s="166"/>
      <c r="C30" s="119" t="s">
        <v>114</v>
      </c>
      <c r="D30" s="164">
        <v>2.5</v>
      </c>
      <c r="E30" s="62"/>
      <c r="F30" s="60">
        <v>44926</v>
      </c>
      <c r="G30" s="133">
        <v>15586187.16</v>
      </c>
      <c r="H30" s="133">
        <v>15586187.16</v>
      </c>
      <c r="I30" s="133">
        <v>15586187.16</v>
      </c>
      <c r="J30" s="135">
        <v>113759.83</v>
      </c>
      <c r="K30" s="145">
        <f>SUM(J30+L30+M30+N30)</f>
        <v>113759.83</v>
      </c>
      <c r="L30" s="135"/>
      <c r="M30" s="135"/>
      <c r="N30" s="135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</row>
    <row r="31" spans="1:114" ht="12" customHeight="1" x14ac:dyDescent="0.2">
      <c r="C31" s="119"/>
      <c r="D31" s="183"/>
      <c r="E31" s="37"/>
      <c r="F31" s="35"/>
      <c r="G31" s="133"/>
      <c r="H31" s="133"/>
      <c r="I31" s="133"/>
    </row>
    <row r="32" spans="1:114" ht="12" customHeight="1" x14ac:dyDescent="0.2">
      <c r="A32" s="33" t="s">
        <v>7</v>
      </c>
      <c r="B32" s="166"/>
      <c r="C32" s="119" t="s">
        <v>114</v>
      </c>
      <c r="D32" s="164">
        <v>2.5</v>
      </c>
      <c r="F32" s="60">
        <v>44926</v>
      </c>
      <c r="G32" s="135">
        <v>5885.71</v>
      </c>
      <c r="H32" s="135">
        <v>5885.71</v>
      </c>
      <c r="I32" s="135">
        <v>5885.71</v>
      </c>
      <c r="J32" s="135">
        <v>2807.95</v>
      </c>
      <c r="K32" s="145">
        <f>SUM(J32+L32+M32+N32)</f>
        <v>2807.95</v>
      </c>
    </row>
    <row r="33" spans="1:14" ht="12" customHeight="1" x14ac:dyDescent="0.2">
      <c r="A33" s="33"/>
      <c r="B33" s="166"/>
      <c r="C33" s="119"/>
      <c r="D33" s="164"/>
      <c r="E33"/>
      <c r="F33" s="60"/>
      <c r="G33" s="137"/>
      <c r="H33" s="137"/>
      <c r="I33" s="137"/>
    </row>
    <row r="34" spans="1:14" ht="12" customHeight="1" x14ac:dyDescent="0.2">
      <c r="A34" s="33" t="s">
        <v>81</v>
      </c>
      <c r="B34" s="166"/>
      <c r="C34" s="119" t="s">
        <v>114</v>
      </c>
      <c r="D34" s="164">
        <v>2.5</v>
      </c>
      <c r="F34" s="60">
        <v>44926</v>
      </c>
      <c r="G34" s="137">
        <v>4983.1899999999996</v>
      </c>
      <c r="H34" s="137">
        <v>4983.1899999999996</v>
      </c>
      <c r="I34" s="137">
        <v>4983.1899999999996</v>
      </c>
      <c r="J34" s="137">
        <v>30.59</v>
      </c>
      <c r="K34" s="145">
        <f>SUM(J34+L34+M34+N34)</f>
        <v>30.59</v>
      </c>
      <c r="L34" s="137"/>
      <c r="M34" s="137"/>
      <c r="N34" s="137"/>
    </row>
    <row r="35" spans="1:14" ht="12" customHeight="1" x14ac:dyDescent="0.2">
      <c r="A35" s="33"/>
      <c r="B35" s="130"/>
      <c r="C35" s="119"/>
      <c r="D35" s="164"/>
      <c r="F35" s="60"/>
      <c r="G35" s="137"/>
      <c r="H35" s="137"/>
      <c r="I35" s="137"/>
      <c r="J35" s="137"/>
      <c r="L35" s="137"/>
      <c r="M35" s="137"/>
      <c r="N35" s="137"/>
    </row>
    <row r="36" spans="1:14" ht="12" customHeight="1" x14ac:dyDescent="0.2">
      <c r="A36" s="33" t="s">
        <v>121</v>
      </c>
      <c r="B36" s="130"/>
      <c r="C36" s="119" t="s">
        <v>114</v>
      </c>
      <c r="D36" s="164">
        <v>2.5</v>
      </c>
      <c r="F36" s="60">
        <v>44926</v>
      </c>
      <c r="G36" s="137">
        <v>14503763.529999999</v>
      </c>
      <c r="H36" s="137">
        <v>14503763.529999999</v>
      </c>
      <c r="I36" s="137">
        <v>14503763.529999999</v>
      </c>
      <c r="J36" s="137">
        <v>54330.12</v>
      </c>
      <c r="K36" s="145">
        <f>SUM(J36+L36+M36+N36)</f>
        <v>54330.12</v>
      </c>
      <c r="L36" s="137"/>
      <c r="M36" s="137"/>
      <c r="N36" s="137"/>
    </row>
    <row r="37" spans="1:14" ht="12" customHeight="1" x14ac:dyDescent="0.2">
      <c r="A37" s="33"/>
      <c r="B37" s="130"/>
      <c r="C37" s="119"/>
      <c r="D37" s="164"/>
      <c r="F37" s="60"/>
      <c r="G37" s="137"/>
      <c r="H37" s="137"/>
      <c r="I37" s="137"/>
      <c r="J37" s="137"/>
      <c r="L37" s="137"/>
      <c r="M37" s="137"/>
      <c r="N37" s="137"/>
    </row>
    <row r="38" spans="1:14" ht="12" customHeight="1" x14ac:dyDescent="0.2">
      <c r="A38" s="33"/>
      <c r="B38" s="130"/>
      <c r="C38" s="119"/>
      <c r="D38" s="164"/>
      <c r="F38" s="60"/>
      <c r="G38" s="137"/>
      <c r="H38" s="137"/>
      <c r="I38" s="137"/>
      <c r="J38" s="137"/>
      <c r="L38" s="137"/>
      <c r="M38" s="137"/>
      <c r="N38" s="137"/>
    </row>
    <row r="39" spans="1:14" ht="12" customHeight="1" x14ac:dyDescent="0.2">
      <c r="A39" s="33"/>
      <c r="B39" s="130"/>
      <c r="C39" s="119"/>
      <c r="D39" s="164"/>
      <c r="F39" s="60"/>
      <c r="G39" s="137"/>
      <c r="H39" s="137"/>
      <c r="I39" s="137"/>
      <c r="J39" s="137"/>
      <c r="L39" s="137"/>
      <c r="M39" s="137"/>
      <c r="N39" s="137"/>
    </row>
    <row r="40" spans="1:14" ht="12" customHeight="1" x14ac:dyDescent="0.2">
      <c r="A40" s="33"/>
      <c r="B40" s="130"/>
      <c r="C40" s="119"/>
      <c r="D40" s="164"/>
      <c r="F40" s="60"/>
      <c r="G40" s="137"/>
      <c r="H40" s="137"/>
      <c r="I40" s="137"/>
      <c r="J40" s="137"/>
      <c r="L40" s="137"/>
      <c r="M40" s="137"/>
      <c r="N40" s="137"/>
    </row>
    <row r="41" spans="1:14" ht="12" customHeight="1" x14ac:dyDescent="0.2">
      <c r="A41" s="33"/>
      <c r="C41" s="116"/>
      <c r="D41" s="180"/>
      <c r="E41" s="33"/>
      <c r="F41" s="29"/>
      <c r="H41" s="135"/>
      <c r="I41" s="135"/>
      <c r="J41" s="150" t="s">
        <v>119</v>
      </c>
      <c r="L41" s="150"/>
      <c r="M41" s="150"/>
      <c r="N41" s="150"/>
    </row>
    <row r="42" spans="1:14" ht="12" customHeight="1" x14ac:dyDescent="0.2">
      <c r="A42" s="28" t="s">
        <v>18</v>
      </c>
      <c r="C42" s="117" t="s">
        <v>19</v>
      </c>
      <c r="D42" s="180" t="s">
        <v>109</v>
      </c>
      <c r="E42" s="28" t="s">
        <v>20</v>
      </c>
      <c r="F42" s="29" t="s">
        <v>21</v>
      </c>
      <c r="G42" s="133" t="s">
        <v>22</v>
      </c>
      <c r="H42" s="145"/>
      <c r="J42" s="135" t="s">
        <v>25</v>
      </c>
      <c r="K42" s="145" t="s">
        <v>77</v>
      </c>
    </row>
    <row r="43" spans="1:14" ht="12" customHeight="1" x14ac:dyDescent="0.2">
      <c r="A43" s="30"/>
      <c r="B43" s="109"/>
      <c r="C43" s="118" t="s">
        <v>26</v>
      </c>
      <c r="D43" s="181" t="s">
        <v>110</v>
      </c>
      <c r="E43" s="31" t="s">
        <v>27</v>
      </c>
      <c r="F43" s="32" t="s">
        <v>28</v>
      </c>
      <c r="G43" s="134" t="s">
        <v>29</v>
      </c>
      <c r="H43" s="187" t="s">
        <v>23</v>
      </c>
      <c r="I43" s="187" t="s">
        <v>24</v>
      </c>
      <c r="J43" s="139" t="s">
        <v>30</v>
      </c>
      <c r="K43" s="146" t="s">
        <v>30</v>
      </c>
      <c r="L43" s="139"/>
      <c r="M43" s="139"/>
      <c r="N43" s="139"/>
    </row>
    <row r="44" spans="1:14" ht="12" customHeight="1" x14ac:dyDescent="0.2">
      <c r="A44" s="33"/>
      <c r="B44" s="130"/>
      <c r="C44" s="119"/>
      <c r="D44" s="164"/>
      <c r="F44" s="60"/>
      <c r="G44" s="137"/>
      <c r="H44" s="137"/>
      <c r="I44" s="137"/>
      <c r="J44" s="137"/>
      <c r="L44" s="137"/>
      <c r="M44" s="137"/>
      <c r="N44" s="137"/>
    </row>
    <row r="45" spans="1:14" ht="12" customHeight="1" x14ac:dyDescent="0.2">
      <c r="A45" s="33" t="s">
        <v>8</v>
      </c>
      <c r="C45" s="119" t="s">
        <v>114</v>
      </c>
      <c r="D45" s="164">
        <v>2.5</v>
      </c>
      <c r="F45" s="60">
        <v>44926</v>
      </c>
      <c r="G45" s="135">
        <v>133799.29</v>
      </c>
      <c r="H45" s="135">
        <v>133799.29</v>
      </c>
      <c r="I45" s="135">
        <v>133799.29</v>
      </c>
      <c r="J45" s="135">
        <v>2417.5300000000002</v>
      </c>
      <c r="K45" s="145">
        <f>SUM(J45+L45+M45+N45)</f>
        <v>2417.5300000000002</v>
      </c>
    </row>
    <row r="46" spans="1:14" ht="12" customHeight="1" x14ac:dyDescent="0.2">
      <c r="C46" s="119" t="s">
        <v>138</v>
      </c>
      <c r="D46" s="164">
        <v>1</v>
      </c>
      <c r="F46" s="60">
        <v>44926</v>
      </c>
      <c r="G46" s="135">
        <v>2016802.75</v>
      </c>
      <c r="H46" s="135">
        <v>2016802.75</v>
      </c>
      <c r="I46" s="135">
        <v>2016802.75</v>
      </c>
      <c r="J46" s="135">
        <v>18319.59</v>
      </c>
      <c r="K46" s="145">
        <f>SUM(J46+L46+M46+N46)</f>
        <v>18319.59</v>
      </c>
    </row>
    <row r="47" spans="1:14" ht="12" customHeight="1" x14ac:dyDescent="0.2">
      <c r="A47" s="33"/>
      <c r="C47" s="119"/>
      <c r="D47" s="164"/>
      <c r="F47" s="60"/>
      <c r="H47" s="135"/>
      <c r="I47" s="135"/>
    </row>
    <row r="48" spans="1:14" ht="12" customHeight="1" x14ac:dyDescent="0.2">
      <c r="A48" s="33" t="s">
        <v>9</v>
      </c>
      <c r="C48" s="119" t="s">
        <v>114</v>
      </c>
      <c r="D48" s="164">
        <v>2.5</v>
      </c>
      <c r="F48" s="60">
        <v>44926</v>
      </c>
      <c r="G48" s="133">
        <v>1292356.93</v>
      </c>
      <c r="H48" s="133">
        <v>1292356.93</v>
      </c>
      <c r="I48" s="133">
        <v>1292356.93</v>
      </c>
      <c r="J48" s="135">
        <v>7719.5</v>
      </c>
      <c r="K48" s="145">
        <f>SUM(J48+L48+M48+N48)</f>
        <v>7719.5</v>
      </c>
    </row>
    <row r="49" spans="1:114" ht="12" customHeight="1" x14ac:dyDescent="0.2">
      <c r="C49" s="119" t="s">
        <v>138</v>
      </c>
      <c r="D49" s="164">
        <v>1</v>
      </c>
      <c r="F49" s="60">
        <v>44926</v>
      </c>
      <c r="G49" s="135">
        <v>1011942.63</v>
      </c>
      <c r="H49" s="135">
        <v>1011942.63</v>
      </c>
      <c r="I49" s="135">
        <v>1011942.63</v>
      </c>
      <c r="J49" s="135">
        <v>9159.7999999999993</v>
      </c>
      <c r="K49" s="145">
        <f>SUM(J49+L49+M49+N49)</f>
        <v>9159.7999999999993</v>
      </c>
    </row>
    <row r="50" spans="1:114" ht="12" customHeight="1" x14ac:dyDescent="0.2">
      <c r="D50" s="164"/>
      <c r="F50" s="60"/>
      <c r="H50" s="135"/>
      <c r="I50" s="135"/>
    </row>
    <row r="51" spans="1:114" ht="12" customHeight="1" x14ac:dyDescent="0.2">
      <c r="A51" s="33" t="s">
        <v>10</v>
      </c>
      <c r="B51" s="111"/>
      <c r="C51" s="119" t="s">
        <v>114</v>
      </c>
      <c r="D51" s="164">
        <v>2.5</v>
      </c>
      <c r="F51" s="60">
        <v>44926</v>
      </c>
      <c r="G51" s="133">
        <v>2675715.54</v>
      </c>
      <c r="H51" s="133">
        <v>2675715.54</v>
      </c>
      <c r="I51" s="133">
        <v>2675715.54</v>
      </c>
      <c r="J51" s="135">
        <v>18106.47</v>
      </c>
      <c r="K51" s="145">
        <f>SUM(J51+L51+M51+N51)</f>
        <v>18106.47</v>
      </c>
    </row>
    <row r="52" spans="1:114" x14ac:dyDescent="0.2">
      <c r="A52" s="33"/>
      <c r="B52" s="111"/>
      <c r="C52" s="119"/>
      <c r="D52" s="183"/>
      <c r="F52" s="60"/>
      <c r="G52" s="133"/>
      <c r="H52" s="133"/>
      <c r="I52" s="133"/>
    </row>
    <row r="53" spans="1:114" x14ac:dyDescent="0.2">
      <c r="A53" s="33" t="s">
        <v>11</v>
      </c>
      <c r="B53" s="111"/>
      <c r="C53" s="119" t="s">
        <v>114</v>
      </c>
      <c r="D53" s="164">
        <v>2.5</v>
      </c>
      <c r="F53" s="60">
        <v>44926</v>
      </c>
      <c r="G53" s="133">
        <v>67550.05</v>
      </c>
      <c r="H53" s="133">
        <v>67550.05</v>
      </c>
      <c r="I53" s="133">
        <v>67550.05</v>
      </c>
      <c r="J53" s="135">
        <v>413.52</v>
      </c>
      <c r="K53" s="145">
        <f>SUM(J53+L53+M53+N53)</f>
        <v>413.52</v>
      </c>
    </row>
    <row r="54" spans="1:114" s="198" customFormat="1" x14ac:dyDescent="0.2">
      <c r="A54" s="194"/>
      <c r="B54" s="195"/>
      <c r="C54" s="196"/>
      <c r="D54" s="197"/>
      <c r="F54" s="60"/>
      <c r="G54" s="199"/>
      <c r="H54" s="199"/>
      <c r="I54" s="199"/>
      <c r="J54" s="200"/>
      <c r="K54" s="145">
        <f>SUM(J54+L54+M54+N54)</f>
        <v>0</v>
      </c>
      <c r="L54" s="200"/>
      <c r="M54" s="200"/>
      <c r="N54" s="200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201"/>
      <c r="BJ54" s="201"/>
      <c r="BK54" s="201"/>
      <c r="BL54" s="201"/>
      <c r="BM54" s="201"/>
      <c r="BN54" s="201"/>
      <c r="BO54" s="201"/>
      <c r="BP54" s="201"/>
      <c r="BQ54" s="201"/>
      <c r="BR54" s="201"/>
      <c r="BS54" s="201"/>
      <c r="BT54" s="201"/>
      <c r="BU54" s="201"/>
      <c r="BV54" s="201"/>
      <c r="BW54" s="201"/>
      <c r="BX54" s="201"/>
      <c r="BY54" s="201"/>
      <c r="BZ54" s="201"/>
      <c r="CA54" s="201"/>
      <c r="CB54" s="201"/>
      <c r="CC54" s="201"/>
      <c r="CD54" s="201"/>
      <c r="CE54" s="201"/>
      <c r="CF54" s="201"/>
      <c r="CG54" s="201"/>
      <c r="CH54" s="201"/>
      <c r="CI54" s="201"/>
      <c r="CJ54" s="201"/>
      <c r="CK54" s="201"/>
      <c r="CL54" s="201"/>
      <c r="CM54" s="201"/>
      <c r="CN54" s="201"/>
      <c r="CO54" s="201"/>
      <c r="CP54" s="201"/>
      <c r="CQ54" s="201"/>
      <c r="CR54" s="201"/>
      <c r="CS54" s="201"/>
      <c r="CT54" s="201"/>
      <c r="CU54" s="201"/>
      <c r="CV54" s="201"/>
      <c r="CW54" s="201"/>
      <c r="CX54" s="201"/>
      <c r="CY54" s="201"/>
      <c r="CZ54" s="201"/>
      <c r="DA54" s="201"/>
      <c r="DB54" s="201"/>
      <c r="DC54" s="201"/>
      <c r="DD54" s="201"/>
      <c r="DE54" s="201"/>
      <c r="DF54" s="201"/>
      <c r="DG54" s="201"/>
      <c r="DH54" s="201"/>
      <c r="DI54" s="201"/>
      <c r="DJ54" s="201"/>
    </row>
    <row r="55" spans="1:114" x14ac:dyDescent="0.2">
      <c r="A55" s="33" t="s">
        <v>32</v>
      </c>
      <c r="C55" s="119" t="s">
        <v>114</v>
      </c>
      <c r="D55" s="164">
        <v>2.5</v>
      </c>
      <c r="F55" s="60">
        <v>44926</v>
      </c>
      <c r="G55" s="133">
        <v>1130846.04</v>
      </c>
      <c r="H55" s="133">
        <v>1130846.04</v>
      </c>
      <c r="I55" s="133">
        <v>1130846.04</v>
      </c>
      <c r="J55" s="150" t="s">
        <v>187</v>
      </c>
      <c r="K55" s="135" t="s">
        <v>94</v>
      </c>
    </row>
    <row r="56" spans="1:114" x14ac:dyDescent="0.2">
      <c r="A56" s="33"/>
      <c r="C56" s="119"/>
      <c r="D56" s="183"/>
      <c r="F56" s="60"/>
      <c r="H56" s="135"/>
      <c r="I56" s="135"/>
    </row>
    <row r="57" spans="1:114" x14ac:dyDescent="0.2">
      <c r="A57" s="33" t="s">
        <v>33</v>
      </c>
      <c r="C57" s="119" t="s">
        <v>114</v>
      </c>
      <c r="D57" s="164">
        <v>2.5</v>
      </c>
      <c r="F57" s="60">
        <v>44926</v>
      </c>
      <c r="G57" s="133">
        <v>136251.97</v>
      </c>
      <c r="H57" s="133">
        <v>136251.97</v>
      </c>
      <c r="I57" s="133">
        <v>136251.97</v>
      </c>
      <c r="J57" s="135">
        <v>668.81</v>
      </c>
      <c r="K57" s="145">
        <f>SUM(J57+L57+M57+N57)</f>
        <v>668.81</v>
      </c>
    </row>
    <row r="58" spans="1:114" x14ac:dyDescent="0.2">
      <c r="A58" s="33"/>
      <c r="C58" s="119"/>
      <c r="D58" s="164"/>
      <c r="F58" s="60"/>
      <c r="G58" s="133"/>
      <c r="H58" s="133"/>
      <c r="I58" s="133"/>
    </row>
    <row r="59" spans="1:114" ht="12" customHeight="1" x14ac:dyDescent="0.2">
      <c r="A59" s="33" t="s">
        <v>34</v>
      </c>
      <c r="B59" s="130"/>
      <c r="C59" s="119" t="s">
        <v>114</v>
      </c>
      <c r="D59" s="164">
        <v>2.5</v>
      </c>
      <c r="F59" s="60">
        <v>44926</v>
      </c>
      <c r="G59" s="135">
        <v>1843886.52</v>
      </c>
      <c r="H59" s="135">
        <v>1843886.52</v>
      </c>
      <c r="I59" s="135">
        <v>1843886.52</v>
      </c>
      <c r="J59" s="135">
        <v>9843.32</v>
      </c>
      <c r="K59" s="145">
        <f>SUM(J59+L59+M59+N59)</f>
        <v>9843.32</v>
      </c>
    </row>
    <row r="60" spans="1:114" ht="12" customHeight="1" x14ac:dyDescent="0.2">
      <c r="B60" s="115"/>
      <c r="C60" s="119"/>
      <c r="D60" s="183"/>
      <c r="F60" s="60"/>
      <c r="H60" s="135"/>
      <c r="I60" s="135"/>
    </row>
    <row r="61" spans="1:114" ht="12" customHeight="1" x14ac:dyDescent="0.2">
      <c r="A61" s="33" t="s">
        <v>15</v>
      </c>
      <c r="C61" s="119" t="s">
        <v>114</v>
      </c>
      <c r="D61" s="164">
        <v>2.5</v>
      </c>
      <c r="F61" s="60">
        <v>44926</v>
      </c>
      <c r="G61" s="133">
        <v>4586276.4000000004</v>
      </c>
      <c r="H61" s="133">
        <v>4586276.4000000004</v>
      </c>
      <c r="I61" s="133">
        <v>4586276.4000000004</v>
      </c>
      <c r="J61" s="135">
        <v>14753.4</v>
      </c>
      <c r="K61" s="145">
        <f>SUM(J61+L61+M61+N61)</f>
        <v>14753.4</v>
      </c>
    </row>
    <row r="62" spans="1:114" s="148" customFormat="1" x14ac:dyDescent="0.2">
      <c r="A62" s="33"/>
      <c r="B62" s="111"/>
      <c r="C62" s="119"/>
      <c r="D62" s="164"/>
      <c r="E62" s="26"/>
      <c r="F62" s="60"/>
      <c r="G62" s="133"/>
      <c r="H62" s="133"/>
      <c r="I62" s="133"/>
      <c r="J62" s="135"/>
      <c r="K62" s="145"/>
      <c r="L62" s="135"/>
      <c r="M62" s="135"/>
      <c r="N62" s="135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19"/>
      <c r="BE62" s="119"/>
      <c r="BF62" s="119"/>
      <c r="BG62" s="119"/>
      <c r="BH62" s="119"/>
      <c r="BI62" s="119"/>
      <c r="BJ62" s="119"/>
      <c r="BK62" s="119"/>
      <c r="BL62" s="119"/>
      <c r="BM62" s="119"/>
      <c r="BN62" s="119"/>
      <c r="BO62" s="119"/>
      <c r="BP62" s="119"/>
      <c r="BQ62" s="119"/>
      <c r="BR62" s="119"/>
      <c r="BS62" s="119"/>
      <c r="BT62" s="119"/>
      <c r="BU62" s="119"/>
      <c r="BV62" s="119"/>
      <c r="BW62" s="119"/>
      <c r="BX62" s="119"/>
      <c r="BY62" s="119"/>
      <c r="BZ62" s="119"/>
      <c r="CA62" s="119"/>
      <c r="CB62" s="119"/>
      <c r="CC62" s="119"/>
      <c r="CD62" s="119"/>
      <c r="CE62" s="119"/>
      <c r="CF62" s="119"/>
      <c r="CG62" s="119"/>
      <c r="CH62" s="119"/>
      <c r="CI62" s="119"/>
      <c r="CJ62" s="119"/>
      <c r="CK62" s="119"/>
      <c r="CL62" s="119"/>
      <c r="CM62" s="119"/>
      <c r="CN62" s="119"/>
      <c r="CO62" s="119"/>
      <c r="CP62" s="119"/>
      <c r="CQ62" s="119"/>
      <c r="CR62" s="119"/>
      <c r="CS62" s="119"/>
      <c r="CT62" s="119"/>
      <c r="CU62" s="119"/>
      <c r="CV62" s="119"/>
      <c r="CW62" s="119"/>
      <c r="CX62" s="119"/>
      <c r="CY62" s="119"/>
      <c r="CZ62" s="119"/>
      <c r="DA62" s="119"/>
      <c r="DB62" s="119"/>
      <c r="DC62" s="119"/>
      <c r="DD62" s="119"/>
      <c r="DE62" s="119"/>
      <c r="DF62" s="119"/>
      <c r="DG62" s="119"/>
      <c r="DH62" s="119"/>
      <c r="DI62" s="119"/>
      <c r="DJ62" s="119"/>
    </row>
    <row r="63" spans="1:114" x14ac:dyDescent="0.2">
      <c r="A63" s="33" t="s">
        <v>96</v>
      </c>
      <c r="C63" s="119" t="s">
        <v>114</v>
      </c>
      <c r="D63" s="164">
        <v>2.5</v>
      </c>
      <c r="F63" s="60">
        <v>44926</v>
      </c>
      <c r="G63" s="135">
        <v>1038993.56</v>
      </c>
      <c r="H63" s="135">
        <v>1038993.56</v>
      </c>
      <c r="I63" s="135">
        <v>1038993.56</v>
      </c>
      <c r="J63" s="135">
        <v>6377.9</v>
      </c>
      <c r="K63" s="145">
        <f>SUM(J63+L63+M63+N63)</f>
        <v>6377.9</v>
      </c>
    </row>
    <row r="64" spans="1:114" x14ac:dyDescent="0.2">
      <c r="A64" s="33"/>
      <c r="C64" s="119"/>
      <c r="D64" s="164"/>
      <c r="F64" s="60"/>
      <c r="H64" s="135"/>
      <c r="I64" s="135"/>
    </row>
    <row r="65" spans="1:14" x14ac:dyDescent="0.2">
      <c r="A65" s="33" t="s">
        <v>16</v>
      </c>
      <c r="C65" s="116" t="s">
        <v>122</v>
      </c>
      <c r="D65" s="184"/>
      <c r="E65" s="33"/>
      <c r="F65" s="123"/>
      <c r="G65" s="203">
        <v>15099728.119999999</v>
      </c>
      <c r="H65" s="203">
        <v>15099728.119999999</v>
      </c>
      <c r="I65" s="203">
        <v>15099728.119999999</v>
      </c>
      <c r="J65" s="204">
        <v>74908.820000000007</v>
      </c>
      <c r="K65" s="205">
        <f>SUM(J65+L65+M65+N65)</f>
        <v>74908.820000000007</v>
      </c>
      <c r="L65" s="204"/>
      <c r="M65" s="204"/>
      <c r="N65" s="204"/>
    </row>
    <row r="66" spans="1:14" x14ac:dyDescent="0.2">
      <c r="A66" s="33"/>
      <c r="C66" s="116"/>
      <c r="D66" s="184"/>
      <c r="E66" s="33"/>
      <c r="F66" s="123"/>
      <c r="G66" s="114"/>
      <c r="H66" s="114"/>
      <c r="I66" s="114"/>
      <c r="J66" s="171"/>
      <c r="K66" s="202"/>
      <c r="L66" s="171"/>
      <c r="M66" s="171"/>
      <c r="N66" s="171"/>
    </row>
    <row r="67" spans="1:14" x14ac:dyDescent="0.2">
      <c r="A67" s="151"/>
      <c r="C67" s="153" t="s">
        <v>97</v>
      </c>
      <c r="D67" s="164">
        <v>2.5</v>
      </c>
      <c r="E67" s="154"/>
      <c r="F67" s="189">
        <v>44926</v>
      </c>
      <c r="G67" s="135">
        <v>1854776.28</v>
      </c>
      <c r="H67" s="135">
        <v>1854776.28</v>
      </c>
      <c r="I67" s="135">
        <v>1854776.28</v>
      </c>
      <c r="J67" s="47">
        <v>9788.4500000000007</v>
      </c>
      <c r="K67" s="147">
        <f>SUM(J67+L67+M67+N67)</f>
        <v>9788.4500000000007</v>
      </c>
      <c r="L67" s="47"/>
      <c r="M67" s="47"/>
      <c r="N67" s="47"/>
    </row>
    <row r="68" spans="1:14" x14ac:dyDescent="0.2">
      <c r="A68" s="155" t="s">
        <v>35</v>
      </c>
      <c r="C68" s="156" t="s">
        <v>36</v>
      </c>
      <c r="D68" s="164">
        <v>2.5</v>
      </c>
      <c r="E68" s="157"/>
      <c r="F68" s="189">
        <v>44926</v>
      </c>
      <c r="G68" s="47">
        <v>112245.45</v>
      </c>
      <c r="H68" s="47">
        <v>112245.45</v>
      </c>
      <c r="I68" s="47">
        <v>112245.45</v>
      </c>
      <c r="J68" s="47">
        <v>677.69</v>
      </c>
      <c r="K68" s="147">
        <f>SUM(J68+L68+M68+N68)</f>
        <v>677.69</v>
      </c>
      <c r="L68" s="47"/>
      <c r="M68" s="47"/>
      <c r="N68" s="47"/>
    </row>
    <row r="69" spans="1:14" x14ac:dyDescent="0.2">
      <c r="A69" s="155"/>
      <c r="C69" s="156" t="s">
        <v>113</v>
      </c>
      <c r="D69" s="164">
        <v>2.5</v>
      </c>
      <c r="E69" s="157"/>
      <c r="F69" s="189">
        <v>44926</v>
      </c>
      <c r="G69" s="158">
        <v>101567.14</v>
      </c>
      <c r="H69" s="158">
        <v>101567.14</v>
      </c>
      <c r="I69" s="158">
        <v>101567.14</v>
      </c>
      <c r="J69" s="47">
        <v>623.54</v>
      </c>
      <c r="K69" s="147">
        <f>SUM(J69+L69+M69+N69)</f>
        <v>623.54</v>
      </c>
      <c r="L69" s="47"/>
      <c r="M69" s="47"/>
      <c r="N69" s="47"/>
    </row>
    <row r="70" spans="1:14" x14ac:dyDescent="0.2">
      <c r="A70" s="151"/>
      <c r="C70" s="153" t="s">
        <v>120</v>
      </c>
      <c r="D70" s="164">
        <v>2.5</v>
      </c>
      <c r="E70" s="157"/>
      <c r="F70" s="189">
        <v>44926</v>
      </c>
      <c r="G70" s="47">
        <v>21646.5</v>
      </c>
      <c r="H70" s="47">
        <v>21646.5</v>
      </c>
      <c r="I70" s="47">
        <v>21646.5</v>
      </c>
      <c r="J70" s="47" t="s">
        <v>188</v>
      </c>
      <c r="K70" s="47" t="s">
        <v>94</v>
      </c>
      <c r="L70" s="47"/>
      <c r="M70" s="47"/>
      <c r="N70" s="47"/>
    </row>
    <row r="71" spans="1:14" x14ac:dyDescent="0.2">
      <c r="A71" s="38"/>
      <c r="C71" s="153" t="s">
        <v>95</v>
      </c>
      <c r="D71" s="164">
        <v>2.5</v>
      </c>
      <c r="E71" s="157"/>
      <c r="F71" s="189">
        <v>44926</v>
      </c>
      <c r="G71" s="158">
        <v>555197.44999999995</v>
      </c>
      <c r="H71" s="158">
        <v>555197.44999999995</v>
      </c>
      <c r="I71" s="158">
        <v>555197.44999999995</v>
      </c>
      <c r="J71" s="47">
        <v>3437.01</v>
      </c>
      <c r="K71" s="147">
        <f>SUM(J71+L71+M71+N71)</f>
        <v>3437.01</v>
      </c>
      <c r="L71" s="47"/>
      <c r="M71" s="47"/>
      <c r="N71" s="47"/>
    </row>
    <row r="72" spans="1:14" x14ac:dyDescent="0.2">
      <c r="A72" s="151"/>
      <c r="C72" s="153" t="s">
        <v>37</v>
      </c>
      <c r="D72" s="164">
        <v>2.5</v>
      </c>
      <c r="E72" s="157"/>
      <c r="F72" s="189">
        <v>44926</v>
      </c>
      <c r="G72" s="158">
        <v>366942.76</v>
      </c>
      <c r="H72" s="158">
        <v>366942.76</v>
      </c>
      <c r="I72" s="158">
        <v>366942.76</v>
      </c>
      <c r="J72" s="47">
        <v>2342.44</v>
      </c>
      <c r="K72" s="147">
        <f>SUM(J72+L72+M72+N72)</f>
        <v>2342.44</v>
      </c>
      <c r="L72" s="47"/>
      <c r="M72" s="47"/>
      <c r="N72" s="47"/>
    </row>
    <row r="73" spans="1:14" x14ac:dyDescent="0.2">
      <c r="A73" s="151"/>
      <c r="C73" s="153" t="s">
        <v>176</v>
      </c>
      <c r="D73" s="164">
        <v>2.5</v>
      </c>
      <c r="E73" s="157"/>
      <c r="F73" s="189">
        <v>44926</v>
      </c>
      <c r="G73" s="22">
        <v>20425.849999999999</v>
      </c>
      <c r="H73" s="22">
        <v>20425.849999999999</v>
      </c>
      <c r="I73" s="22">
        <v>20425.849999999999</v>
      </c>
      <c r="J73" s="47" t="s">
        <v>188</v>
      </c>
      <c r="K73" s="47" t="s">
        <v>94</v>
      </c>
      <c r="L73" s="47"/>
      <c r="M73" s="47"/>
      <c r="N73" s="47"/>
    </row>
    <row r="74" spans="1:14" x14ac:dyDescent="0.2">
      <c r="A74" s="151"/>
      <c r="C74" s="153" t="s">
        <v>177</v>
      </c>
      <c r="D74" s="164">
        <v>2.5</v>
      </c>
      <c r="E74" s="157"/>
      <c r="F74" s="189">
        <v>44926</v>
      </c>
      <c r="G74" s="22">
        <v>381708.51</v>
      </c>
      <c r="H74" s="22">
        <v>381708.51</v>
      </c>
      <c r="I74" s="22">
        <v>381708.51</v>
      </c>
      <c r="J74" s="47" t="s">
        <v>188</v>
      </c>
      <c r="K74" s="47" t="s">
        <v>94</v>
      </c>
      <c r="L74" s="47"/>
      <c r="M74" s="47"/>
      <c r="N74" s="47"/>
    </row>
    <row r="75" spans="1:14" x14ac:dyDescent="0.2">
      <c r="A75" s="151"/>
      <c r="C75" s="153" t="s">
        <v>178</v>
      </c>
      <c r="D75" s="164">
        <v>2.5</v>
      </c>
      <c r="E75" s="157"/>
      <c r="F75" s="189">
        <v>44926</v>
      </c>
      <c r="G75" s="22">
        <v>0</v>
      </c>
      <c r="H75" s="22">
        <v>0</v>
      </c>
      <c r="I75" s="22">
        <v>0</v>
      </c>
      <c r="J75" s="47" t="s">
        <v>188</v>
      </c>
      <c r="K75" s="47" t="s">
        <v>94</v>
      </c>
      <c r="L75" s="47"/>
      <c r="M75" s="47"/>
      <c r="N75" s="47"/>
    </row>
    <row r="76" spans="1:14" x14ac:dyDescent="0.2">
      <c r="A76" s="151"/>
      <c r="C76" s="153" t="s">
        <v>180</v>
      </c>
      <c r="D76" s="164">
        <v>2.5</v>
      </c>
      <c r="E76" s="157"/>
      <c r="F76" s="189">
        <v>44926</v>
      </c>
      <c r="G76" s="22">
        <v>7575.5</v>
      </c>
      <c r="H76" s="22">
        <v>7575.5</v>
      </c>
      <c r="I76" s="22">
        <v>7575.5</v>
      </c>
      <c r="J76" s="47" t="s">
        <v>188</v>
      </c>
      <c r="K76" s="47" t="s">
        <v>94</v>
      </c>
      <c r="L76" s="47"/>
      <c r="M76" s="47"/>
      <c r="N76" s="47"/>
    </row>
    <row r="77" spans="1:14" x14ac:dyDescent="0.2">
      <c r="A77" s="151"/>
      <c r="C77" s="153" t="s">
        <v>179</v>
      </c>
      <c r="D77" s="164">
        <v>2.5</v>
      </c>
      <c r="E77" s="157"/>
      <c r="F77" s="189">
        <v>44926</v>
      </c>
      <c r="G77" s="22">
        <v>13176.03</v>
      </c>
      <c r="H77" s="22">
        <v>13176.03</v>
      </c>
      <c r="I77" s="22">
        <v>13176.03</v>
      </c>
      <c r="J77" s="47" t="s">
        <v>188</v>
      </c>
      <c r="K77" s="47" t="s">
        <v>94</v>
      </c>
      <c r="L77" s="47"/>
      <c r="M77" s="47"/>
      <c r="N77" s="47"/>
    </row>
    <row r="78" spans="1:14" x14ac:dyDescent="0.2">
      <c r="A78" s="151"/>
      <c r="C78" s="153" t="s">
        <v>181</v>
      </c>
      <c r="D78" s="164">
        <v>2.5</v>
      </c>
      <c r="E78" s="157"/>
      <c r="F78" s="189">
        <v>44926</v>
      </c>
      <c r="G78" s="22">
        <v>1233.69</v>
      </c>
      <c r="H78" s="22">
        <v>1233.69</v>
      </c>
      <c r="I78" s="22">
        <v>1233.69</v>
      </c>
      <c r="J78" s="47" t="s">
        <v>188</v>
      </c>
      <c r="K78" s="47" t="s">
        <v>94</v>
      </c>
      <c r="L78" s="47"/>
      <c r="M78" s="47"/>
      <c r="N78" s="47"/>
    </row>
    <row r="79" spans="1:14" x14ac:dyDescent="0.2">
      <c r="A79" s="151"/>
      <c r="C79" s="153" t="s">
        <v>182</v>
      </c>
      <c r="D79" s="164">
        <v>2.5</v>
      </c>
      <c r="E79" s="157"/>
      <c r="F79" s="189">
        <v>44926</v>
      </c>
      <c r="G79" s="22">
        <v>28560.799999999999</v>
      </c>
      <c r="H79" s="22">
        <v>28560.799999999999</v>
      </c>
      <c r="I79" s="22">
        <v>28560.799999999999</v>
      </c>
      <c r="J79" s="47" t="s">
        <v>188</v>
      </c>
      <c r="K79" s="47" t="s">
        <v>94</v>
      </c>
      <c r="L79" s="47"/>
      <c r="M79" s="47"/>
      <c r="N79" s="47"/>
    </row>
    <row r="80" spans="1:14" x14ac:dyDescent="0.2">
      <c r="A80" s="151"/>
      <c r="C80" s="153" t="s">
        <v>183</v>
      </c>
      <c r="D80" s="164">
        <v>2.5</v>
      </c>
      <c r="E80" s="157"/>
      <c r="F80" s="189">
        <v>44926</v>
      </c>
      <c r="G80" s="22">
        <v>837544.41</v>
      </c>
      <c r="H80" s="22">
        <v>837544.41</v>
      </c>
      <c r="I80" s="22">
        <v>837544.41</v>
      </c>
      <c r="J80" s="47" t="s">
        <v>188</v>
      </c>
      <c r="K80" s="47" t="s">
        <v>94</v>
      </c>
      <c r="L80" s="47"/>
      <c r="M80" s="47"/>
      <c r="N80" s="47"/>
    </row>
    <row r="81" spans="1:14" x14ac:dyDescent="0.2">
      <c r="A81" s="151"/>
      <c r="C81" s="153" t="s">
        <v>186</v>
      </c>
      <c r="D81" s="164">
        <v>0</v>
      </c>
      <c r="E81" s="157"/>
      <c r="F81" s="189">
        <v>44926</v>
      </c>
      <c r="G81" s="22">
        <v>4845.32</v>
      </c>
      <c r="H81" s="22">
        <v>4845.32</v>
      </c>
      <c r="I81" s="22">
        <v>4845.32</v>
      </c>
      <c r="J81" s="47">
        <v>0</v>
      </c>
      <c r="K81" s="147">
        <f>SUM(J81+L81+M81+N81)</f>
        <v>0</v>
      </c>
      <c r="L81" s="47"/>
      <c r="M81" s="47"/>
      <c r="N81" s="47"/>
    </row>
    <row r="82" spans="1:14" x14ac:dyDescent="0.2">
      <c r="A82" s="155"/>
      <c r="C82" s="156" t="s">
        <v>38</v>
      </c>
      <c r="D82" s="164">
        <v>2.5</v>
      </c>
      <c r="E82" s="157"/>
      <c r="F82" s="189">
        <v>44926</v>
      </c>
      <c r="G82" s="158">
        <v>237683.11</v>
      </c>
      <c r="H82" s="158">
        <v>237683.11</v>
      </c>
      <c r="I82" s="158">
        <v>237683.11</v>
      </c>
      <c r="J82" s="47">
        <v>1535.32</v>
      </c>
      <c r="K82" s="147">
        <f>SUM(J82+L82+M82+N82)</f>
        <v>1535.32</v>
      </c>
      <c r="L82" s="47"/>
      <c r="M82" s="47"/>
      <c r="N82" s="47"/>
    </row>
    <row r="83" spans="1:14" x14ac:dyDescent="0.2">
      <c r="A83" s="155"/>
      <c r="C83" s="156"/>
      <c r="D83" s="164"/>
      <c r="E83" s="157"/>
      <c r="F83" s="189"/>
      <c r="G83" s="158"/>
      <c r="H83" s="158"/>
      <c r="I83" s="158"/>
      <c r="J83" s="47"/>
      <c r="K83" s="147"/>
      <c r="L83" s="47"/>
      <c r="M83" s="47"/>
      <c r="N83" s="47"/>
    </row>
    <row r="84" spans="1:14" ht="12" customHeight="1" x14ac:dyDescent="0.2">
      <c r="A84" s="33"/>
      <c r="C84" s="116"/>
      <c r="D84" s="180"/>
      <c r="E84" s="33"/>
      <c r="F84" s="29"/>
      <c r="H84" s="135"/>
      <c r="I84" s="135"/>
      <c r="J84" s="150" t="s">
        <v>119</v>
      </c>
      <c r="L84" s="150"/>
      <c r="M84" s="150"/>
      <c r="N84" s="150"/>
    </row>
    <row r="85" spans="1:14" ht="12" customHeight="1" x14ac:dyDescent="0.2">
      <c r="A85" s="28" t="s">
        <v>18</v>
      </c>
      <c r="C85" s="117" t="s">
        <v>19</v>
      </c>
      <c r="D85" s="180" t="s">
        <v>109</v>
      </c>
      <c r="E85" s="28" t="s">
        <v>20</v>
      </c>
      <c r="F85" s="29" t="s">
        <v>21</v>
      </c>
      <c r="G85" s="133" t="s">
        <v>22</v>
      </c>
      <c r="H85" s="145"/>
      <c r="J85" s="135" t="s">
        <v>25</v>
      </c>
      <c r="K85" s="145" t="s">
        <v>77</v>
      </c>
    </row>
    <row r="86" spans="1:14" ht="12" customHeight="1" x14ac:dyDescent="0.2">
      <c r="A86" s="30"/>
      <c r="B86" s="109"/>
      <c r="C86" s="118" t="s">
        <v>26</v>
      </c>
      <c r="D86" s="181" t="s">
        <v>110</v>
      </c>
      <c r="E86" s="31" t="s">
        <v>27</v>
      </c>
      <c r="F86" s="32" t="s">
        <v>28</v>
      </c>
      <c r="G86" s="134" t="s">
        <v>29</v>
      </c>
      <c r="H86" s="187" t="s">
        <v>23</v>
      </c>
      <c r="I86" s="187" t="s">
        <v>24</v>
      </c>
      <c r="J86" s="139" t="s">
        <v>30</v>
      </c>
      <c r="K86" s="146" t="s">
        <v>30</v>
      </c>
      <c r="L86" s="139"/>
      <c r="M86" s="139"/>
      <c r="N86" s="139"/>
    </row>
    <row r="87" spans="1:14" x14ac:dyDescent="0.2">
      <c r="A87" s="155"/>
      <c r="C87" s="156" t="s">
        <v>129</v>
      </c>
      <c r="D87" s="164">
        <v>2.5</v>
      </c>
      <c r="E87" s="157"/>
      <c r="F87" s="189">
        <v>44926</v>
      </c>
      <c r="G87" s="158">
        <v>1471499.06</v>
      </c>
      <c r="H87" s="158">
        <v>1471499.06</v>
      </c>
      <c r="I87" s="158">
        <v>1471499.06</v>
      </c>
      <c r="J87" s="47">
        <v>9033.73</v>
      </c>
      <c r="K87" s="147">
        <f>SUM(J87+L87+M87+N87)</f>
        <v>9033.73</v>
      </c>
      <c r="L87" s="47"/>
      <c r="M87" s="47"/>
      <c r="N87" s="47"/>
    </row>
    <row r="88" spans="1:14" x14ac:dyDescent="0.2">
      <c r="A88" s="155"/>
      <c r="C88" s="156" t="s">
        <v>184</v>
      </c>
      <c r="D88" s="164">
        <v>2.5</v>
      </c>
      <c r="E88" s="157"/>
      <c r="F88" s="189">
        <v>44926</v>
      </c>
      <c r="G88" s="209">
        <v>66924.759999999995</v>
      </c>
      <c r="H88" s="209">
        <v>66924.759999999995</v>
      </c>
      <c r="I88" s="209">
        <v>66924.759999999995</v>
      </c>
      <c r="J88" s="47" t="s">
        <v>188</v>
      </c>
      <c r="K88" s="47" t="s">
        <v>94</v>
      </c>
      <c r="L88" s="47"/>
      <c r="M88" s="47"/>
      <c r="N88" s="47"/>
    </row>
    <row r="89" spans="1:14" ht="12" customHeight="1" x14ac:dyDescent="0.2">
      <c r="A89" s="151"/>
      <c r="C89" s="153" t="s">
        <v>39</v>
      </c>
      <c r="D89" s="164">
        <v>2.5</v>
      </c>
      <c r="E89" s="157"/>
      <c r="F89" s="189">
        <v>44926</v>
      </c>
      <c r="G89" s="158">
        <v>210188.94</v>
      </c>
      <c r="H89" s="158">
        <v>210188.94</v>
      </c>
      <c r="I89" s="158">
        <v>210188.94</v>
      </c>
      <c r="J89" s="47">
        <v>1496.07</v>
      </c>
      <c r="K89" s="147">
        <f t="shared" ref="K89:K94" si="2">SUM(J89+L89+M89+N89)</f>
        <v>1496.07</v>
      </c>
      <c r="L89" s="47"/>
      <c r="M89" s="47"/>
      <c r="N89" s="47"/>
    </row>
    <row r="90" spans="1:14" ht="12" customHeight="1" x14ac:dyDescent="0.2">
      <c r="A90" s="151"/>
      <c r="C90" s="153" t="s">
        <v>185</v>
      </c>
      <c r="D90" s="164">
        <v>2.5</v>
      </c>
      <c r="E90" s="157"/>
      <c r="F90" s="189">
        <v>44926</v>
      </c>
      <c r="G90" s="209">
        <v>245129.26</v>
      </c>
      <c r="H90" s="209">
        <v>245129.26</v>
      </c>
      <c r="I90" s="209">
        <v>245129.26</v>
      </c>
      <c r="J90" s="47">
        <v>1435.5</v>
      </c>
      <c r="K90" s="147">
        <f t="shared" si="2"/>
        <v>1435.5</v>
      </c>
      <c r="L90" s="47"/>
      <c r="M90" s="47"/>
      <c r="N90" s="47"/>
    </row>
    <row r="91" spans="1:14" s="14" customFormat="1" x14ac:dyDescent="0.2">
      <c r="A91" s="151"/>
      <c r="B91" s="152"/>
      <c r="C91" s="153" t="s">
        <v>132</v>
      </c>
      <c r="D91" s="164">
        <v>2.5</v>
      </c>
      <c r="E91" s="157"/>
      <c r="F91" s="189">
        <v>44926</v>
      </c>
      <c r="G91" s="158">
        <v>1154508.03</v>
      </c>
      <c r="H91" s="158">
        <v>1154508.03</v>
      </c>
      <c r="I91" s="158">
        <v>1154508.03</v>
      </c>
      <c r="J91" s="47">
        <v>8868.2000000000007</v>
      </c>
      <c r="K91" s="147">
        <f t="shared" si="2"/>
        <v>8868.2000000000007</v>
      </c>
      <c r="L91" s="47"/>
      <c r="M91" s="47"/>
      <c r="N91" s="47"/>
    </row>
    <row r="92" spans="1:14" x14ac:dyDescent="0.2">
      <c r="A92" s="151"/>
      <c r="B92" s="152"/>
      <c r="C92" s="153" t="s">
        <v>40</v>
      </c>
      <c r="D92" s="164">
        <v>2.5</v>
      </c>
      <c r="E92" s="157"/>
      <c r="F92" s="189">
        <v>44926</v>
      </c>
      <c r="G92" s="158">
        <v>22443.13</v>
      </c>
      <c r="H92" s="158">
        <v>22443.13</v>
      </c>
      <c r="I92" s="158">
        <v>22443.13</v>
      </c>
      <c r="J92" s="47">
        <v>139.58000000000001</v>
      </c>
      <c r="K92" s="147">
        <f t="shared" si="2"/>
        <v>139.58000000000001</v>
      </c>
      <c r="L92" s="47"/>
      <c r="M92" s="47"/>
      <c r="N92" s="47"/>
    </row>
    <row r="93" spans="1:14" x14ac:dyDescent="0.2">
      <c r="A93" s="151"/>
      <c r="B93" s="152"/>
      <c r="C93" s="153" t="s">
        <v>41</v>
      </c>
      <c r="D93" s="164">
        <v>2.5</v>
      </c>
      <c r="E93" s="157"/>
      <c r="F93" s="189">
        <v>44926</v>
      </c>
      <c r="G93" s="158">
        <v>209689.52</v>
      </c>
      <c r="H93" s="158">
        <v>209689.52</v>
      </c>
      <c r="I93" s="158">
        <v>209689.52</v>
      </c>
      <c r="J93" s="47">
        <v>1263.8499999999999</v>
      </c>
      <c r="K93" s="147">
        <f t="shared" si="2"/>
        <v>1263.8499999999999</v>
      </c>
      <c r="L93" s="47"/>
      <c r="M93" s="47"/>
      <c r="N93" s="47"/>
    </row>
    <row r="94" spans="1:14" x14ac:dyDescent="0.2">
      <c r="A94" s="151"/>
      <c r="B94" s="152"/>
      <c r="C94" s="153" t="s">
        <v>123</v>
      </c>
      <c r="D94" s="164">
        <v>2.5</v>
      </c>
      <c r="E94" s="157"/>
      <c r="F94" s="189">
        <v>44926</v>
      </c>
      <c r="G94" s="158">
        <v>4050185.03</v>
      </c>
      <c r="H94" s="158">
        <v>4050185.03</v>
      </c>
      <c r="I94" s="158">
        <v>4050185.03</v>
      </c>
      <c r="J94" s="47">
        <v>21025.67</v>
      </c>
      <c r="K94" s="147">
        <f t="shared" si="2"/>
        <v>21025.67</v>
      </c>
      <c r="L94" s="47"/>
      <c r="M94" s="47"/>
      <c r="N94" s="47"/>
    </row>
    <row r="95" spans="1:14" x14ac:dyDescent="0.2">
      <c r="A95" s="151"/>
      <c r="B95" s="152"/>
      <c r="C95" s="153" t="s">
        <v>86</v>
      </c>
      <c r="D95" s="164">
        <v>2.5</v>
      </c>
      <c r="E95" s="157"/>
      <c r="F95" s="189">
        <v>44926</v>
      </c>
      <c r="G95" s="22">
        <v>0</v>
      </c>
      <c r="H95" s="22">
        <v>0</v>
      </c>
      <c r="I95" s="22">
        <v>0</v>
      </c>
      <c r="J95" s="47" t="s">
        <v>188</v>
      </c>
      <c r="K95" s="47" t="s">
        <v>94</v>
      </c>
      <c r="L95" s="47"/>
      <c r="M95" s="47"/>
      <c r="N95" s="47"/>
    </row>
    <row r="96" spans="1:14" x14ac:dyDescent="0.2">
      <c r="A96" s="151"/>
      <c r="B96" s="152"/>
      <c r="C96" s="153" t="s">
        <v>80</v>
      </c>
      <c r="D96" s="164">
        <v>2.5</v>
      </c>
      <c r="E96" s="157"/>
      <c r="F96" s="189">
        <v>44926</v>
      </c>
      <c r="G96" s="22">
        <v>1</v>
      </c>
      <c r="H96" s="22">
        <v>1</v>
      </c>
      <c r="I96" s="22">
        <v>1</v>
      </c>
      <c r="J96" s="47" t="s">
        <v>188</v>
      </c>
      <c r="K96" s="47" t="s">
        <v>94</v>
      </c>
      <c r="L96" s="47"/>
      <c r="M96" s="47"/>
      <c r="N96" s="47"/>
    </row>
    <row r="97" spans="1:114" x14ac:dyDescent="0.2">
      <c r="A97" s="151"/>
      <c r="B97" s="159"/>
      <c r="C97" s="153" t="s">
        <v>42</v>
      </c>
      <c r="D97" s="164">
        <v>2.5</v>
      </c>
      <c r="E97" s="157"/>
      <c r="F97" s="189">
        <v>44926</v>
      </c>
      <c r="G97" s="158">
        <v>543691.64</v>
      </c>
      <c r="H97" s="158">
        <v>543691.64</v>
      </c>
      <c r="I97" s="158">
        <v>543691.64</v>
      </c>
      <c r="J97" s="47" t="s">
        <v>188</v>
      </c>
      <c r="K97" s="47" t="s">
        <v>94</v>
      </c>
      <c r="L97" s="47"/>
      <c r="M97" s="47"/>
      <c r="N97" s="47"/>
    </row>
    <row r="98" spans="1:114" x14ac:dyDescent="0.2">
      <c r="A98" s="151"/>
      <c r="B98" s="152"/>
      <c r="C98" s="153" t="s">
        <v>43</v>
      </c>
      <c r="D98" s="164">
        <v>2.5</v>
      </c>
      <c r="E98" s="157"/>
      <c r="F98" s="189">
        <v>44926</v>
      </c>
      <c r="G98" s="158">
        <v>189369.29</v>
      </c>
      <c r="H98" s="158">
        <v>189369.29</v>
      </c>
      <c r="I98" s="158">
        <v>189369.29</v>
      </c>
      <c r="J98" s="47">
        <v>1148.33</v>
      </c>
      <c r="K98" s="147">
        <f>SUM(J98+L98+M98+N98)</f>
        <v>1148.33</v>
      </c>
      <c r="L98" s="47"/>
      <c r="M98" s="47"/>
      <c r="N98" s="47"/>
    </row>
    <row r="99" spans="1:114" ht="10.9" customHeight="1" x14ac:dyDescent="0.2">
      <c r="A99" s="151"/>
      <c r="B99" s="152"/>
      <c r="C99" s="153" t="s">
        <v>44</v>
      </c>
      <c r="D99" s="164">
        <v>2.5</v>
      </c>
      <c r="E99" s="157"/>
      <c r="F99" s="189">
        <v>44926</v>
      </c>
      <c r="G99" s="158">
        <v>208771.85</v>
      </c>
      <c r="H99" s="158">
        <v>208771.85</v>
      </c>
      <c r="I99" s="158">
        <v>208771.85</v>
      </c>
      <c r="J99" s="47" t="s">
        <v>188</v>
      </c>
      <c r="K99" s="47" t="s">
        <v>94</v>
      </c>
      <c r="L99" s="47"/>
      <c r="M99" s="47"/>
      <c r="N99" s="47"/>
    </row>
    <row r="100" spans="1:114" x14ac:dyDescent="0.2">
      <c r="A100" s="151"/>
      <c r="B100" s="160"/>
      <c r="C100" s="153" t="s">
        <v>45</v>
      </c>
      <c r="D100" s="164">
        <v>2.5</v>
      </c>
      <c r="E100" s="157"/>
      <c r="F100" s="189">
        <v>44926</v>
      </c>
      <c r="G100" s="158">
        <v>38987.629999999997</v>
      </c>
      <c r="H100" s="158">
        <v>38987.629999999997</v>
      </c>
      <c r="I100" s="158">
        <v>38987.629999999997</v>
      </c>
      <c r="J100" s="47">
        <v>239.35</v>
      </c>
      <c r="K100" s="147">
        <f>SUM(J100+L100+M100+N100)</f>
        <v>239.35</v>
      </c>
      <c r="L100" s="47"/>
      <c r="M100" s="47"/>
      <c r="N100" s="47"/>
    </row>
    <row r="101" spans="1:114" x14ac:dyDescent="0.2">
      <c r="A101" s="151"/>
      <c r="B101" s="152"/>
      <c r="C101" s="153" t="s">
        <v>46</v>
      </c>
      <c r="D101" s="164">
        <v>2.5</v>
      </c>
      <c r="E101" s="157"/>
      <c r="F101" s="189">
        <v>44926</v>
      </c>
      <c r="G101" s="22">
        <v>366102.82</v>
      </c>
      <c r="H101" s="22">
        <v>366102.82</v>
      </c>
      <c r="I101" s="22">
        <v>366102.82</v>
      </c>
      <c r="J101" s="47">
        <v>2255.4</v>
      </c>
      <c r="K101" s="147">
        <f>SUM(J101+L101+M101+N101)</f>
        <v>2255.4</v>
      </c>
      <c r="L101" s="47"/>
      <c r="M101" s="47"/>
      <c r="N101" s="47"/>
    </row>
    <row r="102" spans="1:114" s="38" customFormat="1" ht="11.25" x14ac:dyDescent="0.2">
      <c r="A102" s="155"/>
      <c r="B102" s="152"/>
      <c r="C102" s="153" t="s">
        <v>47</v>
      </c>
      <c r="D102" s="164">
        <v>2.5</v>
      </c>
      <c r="E102" s="157"/>
      <c r="F102" s="189">
        <v>44926</v>
      </c>
      <c r="G102" s="158">
        <v>2103.33</v>
      </c>
      <c r="H102" s="158">
        <v>2103.33</v>
      </c>
      <c r="I102" s="158">
        <v>2103.33</v>
      </c>
      <c r="J102" s="47" t="s">
        <v>188</v>
      </c>
      <c r="K102" s="47" t="s">
        <v>94</v>
      </c>
      <c r="L102" s="47"/>
      <c r="M102" s="47"/>
      <c r="N102" s="47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</row>
    <row r="103" spans="1:114" s="38" customFormat="1" x14ac:dyDescent="0.2">
      <c r="A103" s="151"/>
      <c r="B103" s="152"/>
      <c r="C103" s="153" t="s">
        <v>48</v>
      </c>
      <c r="D103" s="164">
        <v>2.5</v>
      </c>
      <c r="E103" s="157"/>
      <c r="F103" s="189">
        <v>44926</v>
      </c>
      <c r="G103" s="22">
        <v>1687821.22</v>
      </c>
      <c r="H103" s="22">
        <v>1687821.22</v>
      </c>
      <c r="I103" s="22">
        <v>1687821.22</v>
      </c>
      <c r="J103" s="47">
        <v>9069.0400000000009</v>
      </c>
      <c r="K103" s="147">
        <f>SUM(J103+L103+M103+N103)</f>
        <v>9069.0400000000009</v>
      </c>
      <c r="L103" s="47"/>
      <c r="M103" s="47"/>
      <c r="N103" s="47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</row>
    <row r="104" spans="1:114" s="38" customFormat="1" x14ac:dyDescent="0.2">
      <c r="A104" s="155"/>
      <c r="B104" s="152"/>
      <c r="C104" s="153" t="s">
        <v>49</v>
      </c>
      <c r="D104" s="164">
        <v>2.5</v>
      </c>
      <c r="E104" s="157"/>
      <c r="F104" s="189">
        <v>44926</v>
      </c>
      <c r="G104" s="22">
        <v>87182.81</v>
      </c>
      <c r="H104" s="22">
        <v>87182.81</v>
      </c>
      <c r="I104" s="22">
        <v>87182.81</v>
      </c>
      <c r="J104" s="192">
        <v>529.45000000000005</v>
      </c>
      <c r="K104" s="147">
        <f>SUM(J104+L104+M104+N104)</f>
        <v>529.45000000000005</v>
      </c>
      <c r="L104" s="192"/>
      <c r="M104" s="192"/>
      <c r="N104" s="192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</row>
    <row r="105" spans="1:114" s="38" customFormat="1" x14ac:dyDescent="0.2">
      <c r="A105" s="151"/>
      <c r="B105" s="152"/>
      <c r="C105" s="161"/>
      <c r="D105" s="185"/>
      <c r="F105" s="45"/>
      <c r="G105" s="162">
        <f>SUM(G67:G104)</f>
        <v>15099728.120000003</v>
      </c>
      <c r="H105" s="162">
        <f t="shared" ref="H105:I105" si="3">SUM(H67:H104)</f>
        <v>15099728.120000003</v>
      </c>
      <c r="I105" s="162">
        <f t="shared" si="3"/>
        <v>15099728.120000003</v>
      </c>
      <c r="J105" s="163">
        <f>SUM(J66:J104)</f>
        <v>74908.62</v>
      </c>
      <c r="K105" s="207">
        <f>SUM(K67:K104)</f>
        <v>74908.62</v>
      </c>
      <c r="L105" s="163"/>
      <c r="M105" s="163"/>
      <c r="N105" s="163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</row>
    <row r="106" spans="1:114" s="38" customFormat="1" x14ac:dyDescent="0.2">
      <c r="A106" s="151"/>
      <c r="B106" s="152"/>
      <c r="C106" s="161"/>
      <c r="D106" s="185"/>
      <c r="F106" s="45"/>
      <c r="G106" s="22"/>
      <c r="H106" s="22"/>
      <c r="I106" s="22"/>
      <c r="J106" s="47"/>
      <c r="K106" s="207"/>
      <c r="L106" s="47"/>
      <c r="M106" s="47"/>
      <c r="N106" s="47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</row>
    <row r="107" spans="1:114" s="33" customFormat="1" x14ac:dyDescent="0.2">
      <c r="A107" s="92" t="s">
        <v>50</v>
      </c>
      <c r="B107" s="225"/>
      <c r="C107" s="116"/>
      <c r="D107" s="180"/>
      <c r="F107" s="123"/>
      <c r="G107" s="114">
        <v>111530532.456</v>
      </c>
      <c r="H107" s="114">
        <v>111499259.41</v>
      </c>
      <c r="I107" s="114">
        <v>111400696.31999999</v>
      </c>
      <c r="J107" s="171">
        <v>657127.77</v>
      </c>
      <c r="K107" s="226">
        <v>657127.77</v>
      </c>
      <c r="L107" s="171"/>
      <c r="M107" s="171"/>
      <c r="N107" s="171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8"/>
      <c r="BT107" s="168"/>
      <c r="BU107" s="168"/>
      <c r="BV107" s="168"/>
      <c r="BW107" s="168"/>
      <c r="BX107" s="168"/>
      <c r="BY107" s="168"/>
      <c r="BZ107" s="168"/>
      <c r="CA107" s="168"/>
      <c r="CB107" s="168"/>
      <c r="CC107" s="168"/>
      <c r="CD107" s="168"/>
      <c r="CE107" s="168"/>
      <c r="CF107" s="168"/>
      <c r="CG107" s="168"/>
      <c r="CH107" s="168"/>
      <c r="CI107" s="168"/>
      <c r="CJ107" s="168"/>
      <c r="CK107" s="168"/>
      <c r="CL107" s="168"/>
      <c r="CM107" s="168"/>
      <c r="CN107" s="168"/>
      <c r="CO107" s="168"/>
      <c r="CP107" s="168"/>
      <c r="CQ107" s="168"/>
      <c r="CR107" s="168"/>
      <c r="CS107" s="168"/>
      <c r="CT107" s="168"/>
      <c r="CU107" s="168"/>
      <c r="CV107" s="168"/>
      <c r="CW107" s="168"/>
      <c r="CX107" s="168"/>
      <c r="CY107" s="168"/>
      <c r="CZ107" s="168"/>
      <c r="DA107" s="168"/>
      <c r="DB107" s="168"/>
      <c r="DC107" s="168"/>
      <c r="DD107" s="168"/>
      <c r="DE107" s="168"/>
      <c r="DF107" s="168"/>
      <c r="DG107" s="168"/>
      <c r="DH107" s="168"/>
      <c r="DI107" s="168"/>
      <c r="DJ107" s="168"/>
    </row>
    <row r="108" spans="1:114" s="151" customFormat="1" x14ac:dyDescent="0.2">
      <c r="B108" s="160"/>
      <c r="C108" s="116"/>
      <c r="D108" s="184"/>
      <c r="E108" s="33"/>
      <c r="F108" s="172"/>
      <c r="G108" s="114"/>
      <c r="H108" s="114"/>
      <c r="I108" s="114"/>
      <c r="J108" s="171"/>
      <c r="K108" s="202"/>
      <c r="L108" s="171"/>
      <c r="M108" s="171"/>
      <c r="N108" s="171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  <c r="AY108" s="193"/>
      <c r="AZ108" s="193"/>
      <c r="BA108" s="193"/>
      <c r="BB108" s="193"/>
      <c r="BC108" s="193"/>
      <c r="BD108" s="193"/>
      <c r="BE108" s="193"/>
      <c r="BF108" s="193"/>
      <c r="BG108" s="193"/>
      <c r="BH108" s="193"/>
      <c r="BI108" s="193"/>
      <c r="BJ108" s="193"/>
      <c r="BK108" s="193"/>
      <c r="BL108" s="193"/>
      <c r="BM108" s="193"/>
      <c r="BN108" s="193"/>
      <c r="BO108" s="193"/>
      <c r="BP108" s="193"/>
      <c r="BQ108" s="193"/>
      <c r="BR108" s="193"/>
      <c r="BS108" s="193"/>
      <c r="BT108" s="193"/>
      <c r="BU108" s="193"/>
      <c r="BV108" s="193"/>
      <c r="BW108" s="193"/>
      <c r="BX108" s="193"/>
      <c r="BY108" s="193"/>
      <c r="BZ108" s="193"/>
      <c r="CA108" s="193"/>
      <c r="CB108" s="193"/>
      <c r="CC108" s="193"/>
      <c r="CD108" s="193"/>
      <c r="CE108" s="193"/>
      <c r="CF108" s="193"/>
      <c r="CG108" s="193"/>
      <c r="CH108" s="193"/>
      <c r="CI108" s="193"/>
      <c r="CJ108" s="193"/>
      <c r="CK108" s="193"/>
      <c r="CL108" s="193"/>
      <c r="CM108" s="193"/>
      <c r="CN108" s="193"/>
      <c r="CO108" s="193"/>
      <c r="CP108" s="193"/>
      <c r="CQ108" s="193"/>
      <c r="CR108" s="193"/>
      <c r="CS108" s="193"/>
      <c r="CT108" s="193"/>
      <c r="CU108" s="193"/>
      <c r="CV108" s="193"/>
      <c r="CW108" s="193"/>
      <c r="CX108" s="193"/>
      <c r="CY108" s="193"/>
      <c r="CZ108" s="193"/>
      <c r="DA108" s="193"/>
      <c r="DB108" s="193"/>
      <c r="DC108" s="193"/>
      <c r="DD108" s="193"/>
      <c r="DE108" s="193"/>
      <c r="DF108" s="193"/>
      <c r="DG108" s="193"/>
      <c r="DH108" s="193"/>
      <c r="DI108" s="193"/>
      <c r="DJ108" s="193"/>
    </row>
    <row r="109" spans="1:114" s="154" customFormat="1" x14ac:dyDescent="0.2">
      <c r="A109" s="26"/>
      <c r="B109" s="108"/>
      <c r="C109" s="120"/>
      <c r="D109" s="186"/>
      <c r="E109" s="26"/>
      <c r="F109" s="27"/>
      <c r="G109" s="135"/>
      <c r="H109" s="141"/>
      <c r="I109" s="138"/>
      <c r="J109" s="135"/>
      <c r="K109" s="145"/>
      <c r="L109" s="135"/>
      <c r="M109" s="135"/>
      <c r="N109" s="135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  <c r="BR109" s="169"/>
      <c r="BS109" s="169"/>
      <c r="BT109" s="169"/>
      <c r="BU109" s="169"/>
      <c r="BV109" s="169"/>
      <c r="BW109" s="169"/>
      <c r="BX109" s="169"/>
      <c r="BY109" s="169"/>
      <c r="BZ109" s="169"/>
      <c r="CA109" s="169"/>
      <c r="CB109" s="169"/>
      <c r="CC109" s="169"/>
      <c r="CD109" s="169"/>
      <c r="CE109" s="169"/>
      <c r="CF109" s="169"/>
      <c r="CG109" s="169"/>
      <c r="CH109" s="169"/>
      <c r="CI109" s="169"/>
      <c r="CJ109" s="169"/>
      <c r="CK109" s="169"/>
      <c r="CL109" s="169"/>
      <c r="CM109" s="169"/>
      <c r="CN109" s="169"/>
      <c r="CO109" s="169"/>
      <c r="CP109" s="169"/>
      <c r="CQ109" s="169"/>
      <c r="CR109" s="169"/>
      <c r="CS109" s="169"/>
      <c r="CT109" s="169"/>
      <c r="CU109" s="169"/>
      <c r="CV109" s="169"/>
      <c r="CW109" s="169"/>
      <c r="CX109" s="169"/>
      <c r="CY109" s="169"/>
      <c r="CZ109" s="169"/>
      <c r="DA109" s="169"/>
      <c r="DB109" s="169"/>
      <c r="DC109" s="169"/>
      <c r="DD109" s="169"/>
      <c r="DE109" s="169"/>
      <c r="DF109" s="169"/>
      <c r="DG109" s="169"/>
      <c r="DH109" s="169"/>
      <c r="DI109" s="169"/>
      <c r="DJ109" s="169"/>
    </row>
    <row r="110" spans="1:114" s="38" customFormat="1" x14ac:dyDescent="0.2">
      <c r="A110" s="26"/>
      <c r="B110" s="108"/>
      <c r="C110" s="120"/>
      <c r="D110" s="186"/>
      <c r="E110" s="26"/>
      <c r="F110" s="27"/>
      <c r="G110" s="135"/>
      <c r="H110" s="141"/>
      <c r="I110" s="138"/>
      <c r="J110" s="135"/>
      <c r="K110" s="145"/>
      <c r="L110" s="135"/>
      <c r="M110" s="135"/>
      <c r="N110" s="135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</row>
    <row r="111" spans="1:114" s="38" customFormat="1" ht="13.5" customHeight="1" x14ac:dyDescent="0.2">
      <c r="A111" s="26"/>
      <c r="B111" s="108"/>
      <c r="C111" s="120"/>
      <c r="D111" s="186"/>
      <c r="E111" s="26"/>
      <c r="F111" s="27"/>
      <c r="G111" s="135"/>
      <c r="H111" s="141"/>
      <c r="I111" s="138"/>
      <c r="J111" s="135"/>
      <c r="K111" s="145"/>
      <c r="L111" s="135"/>
      <c r="M111" s="135"/>
      <c r="N111" s="135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</row>
  </sheetData>
  <phoneticPr fontId="5" type="noConversion"/>
  <pageMargins left="0" right="0" top="0.73402777799999996" bottom="0.5" header="0.5" footer="0.5"/>
  <pageSetup paperSize="5" firstPageNumber="2" orientation="landscape" useFirstPageNumber="1" verticalDpi="300" r:id="rId1"/>
  <headerFooter alignWithMargins="0">
    <oddHeader>&amp;CTaylor County
Security Holdings</oddHeader>
    <oddFooter>&amp;C&amp;P</oddFooter>
  </headerFooter>
  <cellWatches>
    <cellWatch r="C45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9"/>
  <sheetViews>
    <sheetView zoomScaleNormal="100" workbookViewId="0">
      <selection activeCell="Q84" sqref="Q84"/>
    </sheetView>
  </sheetViews>
  <sheetFormatPr defaultColWidth="9.140625" defaultRowHeight="12.75" outlineLevelRow="1" x14ac:dyDescent="0.2"/>
  <cols>
    <col min="1" max="1" width="21.7109375" style="38" customWidth="1"/>
    <col min="2" max="2" width="15" style="38" customWidth="1"/>
    <col min="3" max="3" width="11.5703125" style="165" customWidth="1"/>
    <col min="4" max="4" width="11.5703125" style="64" customWidth="1"/>
    <col min="5" max="5" width="2.28515625" style="38" customWidth="1"/>
    <col min="6" max="6" width="16.140625" style="22" bestFit="1" customWidth="1"/>
    <col min="7" max="7" width="9.42578125" style="39" bestFit="1" customWidth="1"/>
    <col min="8" max="8" width="17.5703125" style="22" customWidth="1"/>
    <col min="9" max="9" width="1.5703125" style="42" customWidth="1"/>
    <col min="10" max="10" width="16.140625" style="22" bestFit="1" customWidth="1"/>
    <col min="11" max="11" width="9.42578125" style="39" bestFit="1" customWidth="1"/>
    <col min="12" max="12" width="17.5703125" style="22" customWidth="1"/>
    <col min="13" max="13" width="1.42578125" style="22" customWidth="1"/>
    <col min="14" max="14" width="16.28515625" style="89" customWidth="1"/>
    <col min="15" max="16384" width="9.140625" style="59"/>
  </cols>
  <sheetData>
    <row r="1" spans="1:256" x14ac:dyDescent="0.2">
      <c r="A1"/>
      <c r="B1" s="40"/>
      <c r="I1" s="87"/>
      <c r="M1" s="85"/>
    </row>
    <row r="2" spans="1:256" s="70" customFormat="1" x14ac:dyDescent="0.2">
      <c r="B2" s="74"/>
      <c r="C2" s="76"/>
      <c r="D2" s="179"/>
      <c r="E2" s="68"/>
      <c r="F2" s="49"/>
      <c r="G2" s="177">
        <v>44805</v>
      </c>
      <c r="H2" s="49"/>
      <c r="I2" s="82"/>
      <c r="J2" s="49"/>
      <c r="K2" s="177">
        <v>44896</v>
      </c>
      <c r="L2" s="49"/>
      <c r="M2" s="82"/>
      <c r="N2" s="89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  <c r="IO2" s="77"/>
      <c r="IP2" s="77"/>
      <c r="IQ2" s="77"/>
      <c r="IR2" s="77"/>
      <c r="IS2" s="77"/>
      <c r="IT2" s="77"/>
      <c r="IU2" s="77"/>
      <c r="IV2" s="77"/>
    </row>
    <row r="3" spans="1:256" s="70" customFormat="1" x14ac:dyDescent="0.2">
      <c r="A3" s="68" t="s">
        <v>51</v>
      </c>
      <c r="B3" s="75" t="s">
        <v>19</v>
      </c>
      <c r="C3" s="76" t="s">
        <v>20</v>
      </c>
      <c r="D3" s="179" t="s">
        <v>52</v>
      </c>
      <c r="E3" s="68"/>
      <c r="F3" s="49" t="s">
        <v>53</v>
      </c>
      <c r="G3" s="71" t="s">
        <v>54</v>
      </c>
      <c r="H3" s="49"/>
      <c r="I3" s="82"/>
      <c r="J3" s="49" t="s">
        <v>53</v>
      </c>
      <c r="K3" s="71" t="s">
        <v>54</v>
      </c>
      <c r="L3" s="49"/>
      <c r="M3" s="82"/>
      <c r="N3" s="89" t="s">
        <v>55</v>
      </c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</row>
    <row r="4" spans="1:256" s="70" customFormat="1" ht="13.5" customHeight="1" x14ac:dyDescent="0.2">
      <c r="A4" s="68"/>
      <c r="B4" s="75" t="s">
        <v>26</v>
      </c>
      <c r="C4" s="76" t="s">
        <v>27</v>
      </c>
      <c r="D4" s="179" t="s">
        <v>56</v>
      </c>
      <c r="E4" s="68"/>
      <c r="F4" s="49" t="s">
        <v>57</v>
      </c>
      <c r="G4" s="71" t="s">
        <v>58</v>
      </c>
      <c r="H4" s="49" t="s">
        <v>59</v>
      </c>
      <c r="I4" s="82"/>
      <c r="J4" s="49" t="s">
        <v>57</v>
      </c>
      <c r="K4" s="71" t="s">
        <v>58</v>
      </c>
      <c r="L4" s="49" t="s">
        <v>59</v>
      </c>
      <c r="M4" s="82"/>
      <c r="N4" s="89" t="s">
        <v>17</v>
      </c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</row>
    <row r="5" spans="1:256" s="70" customFormat="1" ht="5.25" customHeight="1" x14ac:dyDescent="0.2">
      <c r="A5" s="79"/>
      <c r="B5" s="80"/>
      <c r="C5" s="84"/>
      <c r="D5" s="218"/>
      <c r="E5" s="79"/>
      <c r="F5" s="82"/>
      <c r="G5" s="88"/>
      <c r="H5" s="82"/>
      <c r="I5" s="82"/>
      <c r="J5" s="82"/>
      <c r="K5" s="88"/>
      <c r="L5" s="82"/>
      <c r="M5" s="82"/>
      <c r="N5" s="90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</row>
    <row r="6" spans="1:256" s="14" customFormat="1" outlineLevel="1" x14ac:dyDescent="0.2">
      <c r="A6" s="34" t="s">
        <v>31</v>
      </c>
      <c r="B6" s="38" t="s">
        <v>114</v>
      </c>
      <c r="C6" s="211"/>
      <c r="D6" s="189">
        <v>44926</v>
      </c>
      <c r="E6" s="43"/>
      <c r="F6" s="22">
        <v>7824130.5800000001</v>
      </c>
      <c r="G6" s="106">
        <f>+H6/F6</f>
        <v>1</v>
      </c>
      <c r="H6" s="22">
        <v>7824130.5800000001</v>
      </c>
      <c r="I6" s="87" t="s">
        <v>61</v>
      </c>
      <c r="J6" s="22">
        <v>22230917.719999999</v>
      </c>
      <c r="K6" s="106">
        <f>+L6/J6</f>
        <v>1</v>
      </c>
      <c r="L6" s="22">
        <v>22230917.719999999</v>
      </c>
      <c r="M6" s="85"/>
      <c r="N6" s="131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</row>
    <row r="7" spans="1:256" s="14" customFormat="1" outlineLevel="1" x14ac:dyDescent="0.2">
      <c r="A7" s="34"/>
      <c r="B7" s="34" t="s">
        <v>60</v>
      </c>
      <c r="C7" s="211"/>
      <c r="D7" s="189">
        <v>44926</v>
      </c>
      <c r="E7" s="43"/>
      <c r="F7" s="22">
        <v>800</v>
      </c>
      <c r="G7" s="106">
        <f t="shared" ref="G7:G9" si="0">+H7/F7</f>
        <v>1</v>
      </c>
      <c r="H7" s="22">
        <v>800</v>
      </c>
      <c r="I7" s="87"/>
      <c r="J7" s="22">
        <v>800</v>
      </c>
      <c r="K7" s="106">
        <f t="shared" ref="K7:K30" si="1">+L7/J7</f>
        <v>1</v>
      </c>
      <c r="L7" s="22">
        <v>800</v>
      </c>
      <c r="M7" s="85"/>
      <c r="N7" s="131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</row>
    <row r="8" spans="1:256" s="14" customFormat="1" outlineLevel="1" x14ac:dyDescent="0.2">
      <c r="A8" s="34"/>
      <c r="B8" s="34" t="s">
        <v>108</v>
      </c>
      <c r="C8" s="211"/>
      <c r="D8" s="189">
        <v>44926</v>
      </c>
      <c r="E8" s="43"/>
      <c r="F8" s="22">
        <v>10000000</v>
      </c>
      <c r="G8" s="106">
        <f t="shared" si="0"/>
        <v>1</v>
      </c>
      <c r="H8" s="22">
        <v>10000000</v>
      </c>
      <c r="I8" s="87"/>
      <c r="J8" s="22">
        <v>10000000</v>
      </c>
      <c r="K8" s="106">
        <f t="shared" si="1"/>
        <v>1</v>
      </c>
      <c r="L8" s="22">
        <v>10000000</v>
      </c>
      <c r="M8" s="85"/>
      <c r="N8" s="131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</row>
    <row r="9" spans="1:256" s="14" customFormat="1" outlineLevel="1" x14ac:dyDescent="0.2">
      <c r="A9" s="34"/>
      <c r="B9" s="34" t="s">
        <v>126</v>
      </c>
      <c r="C9" s="211"/>
      <c r="D9" s="189">
        <v>44926</v>
      </c>
      <c r="E9" s="43"/>
      <c r="F9" s="22">
        <v>10100148.039999999</v>
      </c>
      <c r="G9" s="106">
        <f t="shared" si="0"/>
        <v>1</v>
      </c>
      <c r="H9" s="22">
        <v>10100148.039999999</v>
      </c>
      <c r="I9" s="87" t="s">
        <v>61</v>
      </c>
      <c r="J9" s="22">
        <v>10135774.939999999</v>
      </c>
      <c r="K9" s="106">
        <f t="shared" si="1"/>
        <v>1</v>
      </c>
      <c r="L9" s="22">
        <v>10135774.939999999</v>
      </c>
      <c r="M9" s="85"/>
      <c r="N9" s="131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</row>
    <row r="10" spans="1:256" s="14" customFormat="1" outlineLevel="1" x14ac:dyDescent="0.2">
      <c r="A10" s="34"/>
      <c r="B10" s="34" t="s">
        <v>169</v>
      </c>
      <c r="C10" s="165"/>
      <c r="D10" s="189">
        <v>44834</v>
      </c>
      <c r="E10" s="43"/>
      <c r="F10" s="47">
        <v>2.0699999999999998</v>
      </c>
      <c r="G10" s="106">
        <f t="shared" ref="G10:G25" si="2">+H10/F10</f>
        <v>1</v>
      </c>
      <c r="H10" s="47">
        <v>2.0699999999999998</v>
      </c>
      <c r="I10" s="87" t="s">
        <v>61</v>
      </c>
      <c r="J10" s="47">
        <v>70.41</v>
      </c>
      <c r="K10" s="106">
        <f t="shared" si="1"/>
        <v>1</v>
      </c>
      <c r="L10" s="47">
        <v>70.41</v>
      </c>
      <c r="M10" s="85"/>
      <c r="N10" s="131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</row>
    <row r="11" spans="1:256" s="14" customFormat="1" outlineLevel="1" x14ac:dyDescent="0.2">
      <c r="A11" s="34"/>
      <c r="B11" s="34" t="s">
        <v>140</v>
      </c>
      <c r="C11" s="212" t="s">
        <v>143</v>
      </c>
      <c r="D11" s="189">
        <v>44895</v>
      </c>
      <c r="E11" s="43"/>
      <c r="F11" s="47">
        <v>918000</v>
      </c>
      <c r="G11" s="106">
        <f t="shared" si="2"/>
        <v>0.99516000000000004</v>
      </c>
      <c r="H11" s="47">
        <v>913556.88</v>
      </c>
      <c r="I11" s="87" t="s">
        <v>61</v>
      </c>
      <c r="J11" s="47">
        <v>0</v>
      </c>
      <c r="K11" s="106">
        <v>1</v>
      </c>
      <c r="L11" s="47">
        <v>0</v>
      </c>
      <c r="M11" s="85"/>
      <c r="N11" s="131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</row>
    <row r="12" spans="1:256" s="14" customFormat="1" outlineLevel="1" x14ac:dyDescent="0.2">
      <c r="A12" s="34"/>
      <c r="B12" s="34" t="s">
        <v>140</v>
      </c>
      <c r="C12" s="165" t="s">
        <v>149</v>
      </c>
      <c r="D12" s="189">
        <v>44985</v>
      </c>
      <c r="E12" s="43"/>
      <c r="F12" s="47">
        <v>1500000</v>
      </c>
      <c r="G12" s="106">
        <f t="shared" si="2"/>
        <v>0.99558999999999997</v>
      </c>
      <c r="H12" s="47">
        <v>1493385</v>
      </c>
      <c r="I12" s="87" t="s">
        <v>61</v>
      </c>
      <c r="J12" s="47">
        <v>1500000</v>
      </c>
      <c r="K12" s="106">
        <f t="shared" ref="K12:K25" si="3">+L12/J12</f>
        <v>0.99711000000000005</v>
      </c>
      <c r="L12" s="47">
        <v>1495665</v>
      </c>
      <c r="M12" s="85"/>
      <c r="N12" s="131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</row>
    <row r="13" spans="1:256" s="14" customFormat="1" outlineLevel="1" x14ac:dyDescent="0.2">
      <c r="A13" s="34"/>
      <c r="B13" s="34" t="s">
        <v>141</v>
      </c>
      <c r="C13" s="212" t="s">
        <v>144</v>
      </c>
      <c r="D13" s="189">
        <v>45065</v>
      </c>
      <c r="E13" s="43"/>
      <c r="F13" s="47">
        <v>918000</v>
      </c>
      <c r="G13" s="106">
        <f t="shared" si="2"/>
        <v>0.9755100000000001</v>
      </c>
      <c r="H13" s="47">
        <v>895518.18</v>
      </c>
      <c r="I13" s="87" t="s">
        <v>61</v>
      </c>
      <c r="J13" s="47">
        <v>918000</v>
      </c>
      <c r="K13" s="106">
        <f t="shared" si="3"/>
        <v>0.98414000000000001</v>
      </c>
      <c r="L13" s="47">
        <v>903440.52</v>
      </c>
      <c r="M13" s="85"/>
      <c r="N13" s="131"/>
      <c r="O13" s="59"/>
      <c r="P13" s="121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</row>
    <row r="14" spans="1:256" s="14" customFormat="1" outlineLevel="1" x14ac:dyDescent="0.2">
      <c r="A14" s="34"/>
      <c r="B14" s="34" t="s">
        <v>150</v>
      </c>
      <c r="C14" s="165" t="s">
        <v>151</v>
      </c>
      <c r="D14" s="189">
        <v>45148</v>
      </c>
      <c r="E14" s="43"/>
      <c r="F14" s="47">
        <v>242000</v>
      </c>
      <c r="G14" s="106">
        <f t="shared" si="2"/>
        <v>0.99116000000000004</v>
      </c>
      <c r="H14" s="47">
        <v>239860.72</v>
      </c>
      <c r="I14" s="87" t="s">
        <v>61</v>
      </c>
      <c r="J14" s="47">
        <v>242000</v>
      </c>
      <c r="K14" s="106">
        <f t="shared" si="3"/>
        <v>0.99121999999999999</v>
      </c>
      <c r="L14" s="47">
        <v>239875.24</v>
      </c>
      <c r="M14" s="85"/>
      <c r="N14" s="131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</row>
    <row r="15" spans="1:256" s="14" customFormat="1" outlineLevel="1" x14ac:dyDescent="0.2">
      <c r="A15" s="34"/>
      <c r="B15" s="34" t="s">
        <v>152</v>
      </c>
      <c r="C15" s="165" t="s">
        <v>153</v>
      </c>
      <c r="D15" s="189">
        <v>45148</v>
      </c>
      <c r="E15" s="43"/>
      <c r="F15" s="47">
        <v>242000</v>
      </c>
      <c r="G15" s="106">
        <f t="shared" si="2"/>
        <v>0.99157999999999991</v>
      </c>
      <c r="H15" s="47">
        <v>239962.36</v>
      </c>
      <c r="I15" s="87" t="s">
        <v>61</v>
      </c>
      <c r="J15" s="47">
        <v>242000</v>
      </c>
      <c r="K15" s="106">
        <f t="shared" si="3"/>
        <v>0.99151999999999996</v>
      </c>
      <c r="L15" s="47">
        <v>239947.84</v>
      </c>
      <c r="M15" s="85"/>
      <c r="N15" s="131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</row>
    <row r="16" spans="1:256" s="14" customFormat="1" outlineLevel="1" x14ac:dyDescent="0.2">
      <c r="A16" s="34"/>
      <c r="B16" s="34" t="s">
        <v>170</v>
      </c>
      <c r="C16" s="165" t="s">
        <v>155</v>
      </c>
      <c r="D16" s="189">
        <v>45148</v>
      </c>
      <c r="E16" s="43"/>
      <c r="F16" s="47">
        <v>242000</v>
      </c>
      <c r="G16" s="106">
        <f t="shared" si="2"/>
        <v>0.99157999999999991</v>
      </c>
      <c r="H16" s="47">
        <v>239962.36</v>
      </c>
      <c r="I16" s="87" t="s">
        <v>61</v>
      </c>
      <c r="J16" s="47">
        <v>242000</v>
      </c>
      <c r="K16" s="106">
        <f t="shared" si="3"/>
        <v>0.99151999999999996</v>
      </c>
      <c r="L16" s="47">
        <v>239947.84</v>
      </c>
      <c r="M16" s="85"/>
      <c r="N16" s="131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</row>
    <row r="17" spans="1:256" s="14" customFormat="1" outlineLevel="1" x14ac:dyDescent="0.2">
      <c r="A17" s="34"/>
      <c r="B17" s="34" t="s">
        <v>156</v>
      </c>
      <c r="C17" s="165" t="s">
        <v>157</v>
      </c>
      <c r="D17" s="189" t="s">
        <v>171</v>
      </c>
      <c r="E17" s="43"/>
      <c r="F17" s="47">
        <v>242000</v>
      </c>
      <c r="G17" s="106">
        <f t="shared" si="2"/>
        <v>0.99110999999999994</v>
      </c>
      <c r="H17" s="47">
        <v>239848.62</v>
      </c>
      <c r="I17" s="87" t="s">
        <v>61</v>
      </c>
      <c r="J17" s="47">
        <v>242000</v>
      </c>
      <c r="K17" s="106">
        <f t="shared" si="3"/>
        <v>0.99117000000000011</v>
      </c>
      <c r="L17" s="47">
        <v>239863.14</v>
      </c>
      <c r="M17" s="85"/>
      <c r="N17" s="131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</row>
    <row r="18" spans="1:256" s="14" customFormat="1" outlineLevel="1" x14ac:dyDescent="0.2">
      <c r="A18" s="34"/>
      <c r="B18" s="34" t="s">
        <v>172</v>
      </c>
      <c r="C18" s="165" t="s">
        <v>159</v>
      </c>
      <c r="D18" s="189">
        <v>45149</v>
      </c>
      <c r="E18" s="43"/>
      <c r="F18" s="47">
        <v>242000</v>
      </c>
      <c r="G18" s="106">
        <f t="shared" si="2"/>
        <v>1</v>
      </c>
      <c r="H18" s="47">
        <v>242000</v>
      </c>
      <c r="I18" s="87" t="s">
        <v>61</v>
      </c>
      <c r="J18" s="47">
        <v>242000</v>
      </c>
      <c r="K18" s="106">
        <f t="shared" si="3"/>
        <v>1</v>
      </c>
      <c r="L18" s="47">
        <v>242000</v>
      </c>
      <c r="M18" s="85"/>
      <c r="N18" s="131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</row>
    <row r="19" spans="1:256" s="14" customFormat="1" outlineLevel="1" x14ac:dyDescent="0.2">
      <c r="A19" s="34"/>
      <c r="B19" s="34" t="s">
        <v>173</v>
      </c>
      <c r="C19" s="165" t="s">
        <v>161</v>
      </c>
      <c r="D19" s="189">
        <v>45153</v>
      </c>
      <c r="E19" s="43"/>
      <c r="F19" s="47">
        <v>242000</v>
      </c>
      <c r="G19" s="106">
        <f t="shared" si="2"/>
        <v>0.99094000000000004</v>
      </c>
      <c r="H19" s="47">
        <v>239807.48</v>
      </c>
      <c r="I19" s="87" t="s">
        <v>61</v>
      </c>
      <c r="J19" s="47">
        <v>242000</v>
      </c>
      <c r="K19" s="106">
        <f t="shared" si="3"/>
        <v>0.99095</v>
      </c>
      <c r="L19" s="47">
        <v>239809.9</v>
      </c>
      <c r="M19" s="85"/>
      <c r="N19" s="131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</row>
    <row r="20" spans="1:256" s="14" customFormat="1" ht="11.25" customHeight="1" outlineLevel="1" x14ac:dyDescent="0.2">
      <c r="A20" s="34"/>
      <c r="B20" s="34" t="s">
        <v>140</v>
      </c>
      <c r="C20" s="212" t="s">
        <v>145</v>
      </c>
      <c r="D20" s="189">
        <v>45260</v>
      </c>
      <c r="E20" s="43"/>
      <c r="F20" s="47">
        <v>918000</v>
      </c>
      <c r="G20" s="106">
        <f t="shared" si="2"/>
        <v>0.95714999999999995</v>
      </c>
      <c r="H20" s="47">
        <v>878663.7</v>
      </c>
      <c r="I20" s="87" t="s">
        <v>61</v>
      </c>
      <c r="J20" s="47">
        <v>918000</v>
      </c>
      <c r="K20" s="106">
        <f t="shared" si="3"/>
        <v>0.96211000000000002</v>
      </c>
      <c r="L20" s="47">
        <v>883216.98</v>
      </c>
      <c r="M20" s="85"/>
      <c r="N20" s="131"/>
      <c r="O20" s="59"/>
      <c r="P20" s="121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</row>
    <row r="21" spans="1:256" s="14" customFormat="1" outlineLevel="1" x14ac:dyDescent="0.2">
      <c r="A21" s="34"/>
      <c r="B21" s="34" t="s">
        <v>162</v>
      </c>
      <c r="C21" s="165" t="s">
        <v>163</v>
      </c>
      <c r="D21" s="189">
        <v>45334</v>
      </c>
      <c r="E21" s="43"/>
      <c r="F21" s="47">
        <v>245000</v>
      </c>
      <c r="G21" s="106">
        <f t="shared" si="2"/>
        <v>0.98601000000000005</v>
      </c>
      <c r="H21" s="47">
        <v>241572.45</v>
      </c>
      <c r="I21" s="87" t="s">
        <v>61</v>
      </c>
      <c r="J21" s="47">
        <v>245000</v>
      </c>
      <c r="K21" s="106">
        <f t="shared" si="3"/>
        <v>0.98394999999999999</v>
      </c>
      <c r="L21" s="47">
        <v>241067.75</v>
      </c>
      <c r="M21" s="85"/>
      <c r="N21" s="131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</row>
    <row r="22" spans="1:256" s="14" customFormat="1" outlineLevel="1" x14ac:dyDescent="0.2">
      <c r="A22" s="34"/>
      <c r="B22" s="34" t="s">
        <v>174</v>
      </c>
      <c r="C22" s="165" t="s">
        <v>165</v>
      </c>
      <c r="D22" s="189">
        <v>45334</v>
      </c>
      <c r="E22" s="43"/>
      <c r="F22" s="47">
        <v>249000</v>
      </c>
      <c r="G22" s="106">
        <f t="shared" si="2"/>
        <v>0.98666999999999994</v>
      </c>
      <c r="H22" s="47">
        <v>245680.83</v>
      </c>
      <c r="I22" s="87" t="s">
        <v>61</v>
      </c>
      <c r="J22" s="47">
        <v>249000</v>
      </c>
      <c r="K22" s="106">
        <f t="shared" si="3"/>
        <v>0.98441000000000001</v>
      </c>
      <c r="L22" s="47">
        <v>245118.09</v>
      </c>
      <c r="M22" s="85"/>
      <c r="N22" s="131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</row>
    <row r="23" spans="1:256" s="14" customFormat="1" outlineLevel="1" x14ac:dyDescent="0.2">
      <c r="A23" s="34"/>
      <c r="B23" s="34" t="s">
        <v>140</v>
      </c>
      <c r="C23" s="165" t="s">
        <v>166</v>
      </c>
      <c r="D23" s="189">
        <v>45351</v>
      </c>
      <c r="E23" s="43"/>
      <c r="F23" s="47">
        <v>1000000</v>
      </c>
      <c r="G23" s="106">
        <f t="shared" si="2"/>
        <v>0.97026999999999997</v>
      </c>
      <c r="H23" s="47">
        <v>970270</v>
      </c>
      <c r="I23" s="87" t="s">
        <v>61</v>
      </c>
      <c r="J23" s="47">
        <v>1000000</v>
      </c>
      <c r="K23" s="106">
        <f t="shared" si="3"/>
        <v>0.97113000000000005</v>
      </c>
      <c r="L23" s="47">
        <v>971130</v>
      </c>
      <c r="M23" s="85"/>
      <c r="N23" s="131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</row>
    <row r="24" spans="1:256" s="14" customFormat="1" outlineLevel="1" x14ac:dyDescent="0.2">
      <c r="A24" s="34"/>
      <c r="B24" s="34" t="s">
        <v>147</v>
      </c>
      <c r="C24" s="210" t="s">
        <v>146</v>
      </c>
      <c r="D24" s="189">
        <v>45432</v>
      </c>
      <c r="E24" s="43"/>
      <c r="F24" s="47">
        <v>246000</v>
      </c>
      <c r="G24" s="106">
        <f t="shared" si="2"/>
        <v>0.98043000000000002</v>
      </c>
      <c r="H24" s="47">
        <v>241185.78</v>
      </c>
      <c r="I24" s="87" t="s">
        <v>61</v>
      </c>
      <c r="J24" s="47">
        <v>246000</v>
      </c>
      <c r="K24" s="106">
        <f t="shared" si="3"/>
        <v>0.97836000000000001</v>
      </c>
      <c r="L24" s="47">
        <v>240676.56</v>
      </c>
      <c r="M24" s="85"/>
      <c r="N24" s="131"/>
      <c r="O24" s="59"/>
      <c r="P24" s="121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</row>
    <row r="25" spans="1:256" s="14" customFormat="1" outlineLevel="1" x14ac:dyDescent="0.2">
      <c r="A25" s="34"/>
      <c r="B25" s="34" t="s">
        <v>168</v>
      </c>
      <c r="C25" s="165" t="s">
        <v>167</v>
      </c>
      <c r="D25" s="189">
        <v>45527</v>
      </c>
      <c r="E25" s="43"/>
      <c r="F25" s="47">
        <v>1500000</v>
      </c>
      <c r="G25" s="106">
        <f t="shared" si="2"/>
        <v>0.98829</v>
      </c>
      <c r="H25" s="47">
        <v>1482435</v>
      </c>
      <c r="I25" s="87" t="s">
        <v>61</v>
      </c>
      <c r="J25" s="47">
        <v>1500000</v>
      </c>
      <c r="K25" s="106">
        <f t="shared" si="3"/>
        <v>0.98426999999999998</v>
      </c>
      <c r="L25" s="47">
        <v>1476405</v>
      </c>
      <c r="M25" s="85"/>
      <c r="N25" s="131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</row>
    <row r="26" spans="1:256" s="14" customFormat="1" ht="12" customHeight="1" x14ac:dyDescent="0.2">
      <c r="A26" s="34" t="s">
        <v>79</v>
      </c>
      <c r="B26" s="78"/>
      <c r="C26" s="213"/>
      <c r="D26" s="103"/>
      <c r="E26" s="43"/>
      <c r="F26" s="46">
        <f>SUM(F6:F25)</f>
        <v>36871080.689999998</v>
      </c>
      <c r="G26" s="106"/>
      <c r="H26" s="46">
        <f>SUM(H6:H25)</f>
        <v>36728790.049999997</v>
      </c>
      <c r="I26" s="82"/>
      <c r="J26" s="46">
        <f>SUM(J6:J25)</f>
        <v>50395563.069999993</v>
      </c>
      <c r="K26" s="106"/>
      <c r="L26" s="46">
        <f>SUM(L6:L25)</f>
        <v>50265726.930000007</v>
      </c>
      <c r="M26" s="83"/>
      <c r="N26" s="131">
        <f>SUM(L26-H26)</f>
        <v>13536936.88000001</v>
      </c>
      <c r="O26" s="59"/>
      <c r="P26" s="121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</row>
    <row r="27" spans="1:256" s="14" customFormat="1" ht="12" customHeight="1" x14ac:dyDescent="0.2">
      <c r="A27" s="34"/>
      <c r="B27" s="78"/>
      <c r="C27" s="213"/>
      <c r="D27" s="103"/>
      <c r="E27" s="43"/>
      <c r="F27" s="46"/>
      <c r="G27" s="106"/>
      <c r="H27" s="46"/>
      <c r="I27" s="82"/>
      <c r="J27" s="46"/>
      <c r="K27" s="106"/>
      <c r="L27" s="46"/>
      <c r="M27" s="83"/>
      <c r="N27" s="131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</row>
    <row r="28" spans="1:256" s="14" customFormat="1" ht="12" customHeight="1" x14ac:dyDescent="0.2">
      <c r="A28" s="34"/>
      <c r="B28" s="78"/>
      <c r="C28" s="213"/>
      <c r="D28" s="103"/>
      <c r="E28" s="43"/>
      <c r="F28" s="46"/>
      <c r="G28" s="106"/>
      <c r="H28" s="46"/>
      <c r="I28" s="82"/>
      <c r="J28" s="46"/>
      <c r="K28" s="106"/>
      <c r="L28" s="46"/>
      <c r="M28" s="83"/>
      <c r="N28" s="131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</row>
    <row r="29" spans="1:256" s="14" customFormat="1" ht="12" customHeight="1" x14ac:dyDescent="0.2">
      <c r="A29" s="34" t="s">
        <v>134</v>
      </c>
      <c r="B29" s="78" t="s">
        <v>114</v>
      </c>
      <c r="C29" s="213"/>
      <c r="D29" s="189">
        <v>44926</v>
      </c>
      <c r="E29" s="43"/>
      <c r="F29" s="22">
        <v>18626054.579999998</v>
      </c>
      <c r="G29" s="106">
        <f t="shared" ref="G29:G30" si="4">+H29/F29</f>
        <v>1</v>
      </c>
      <c r="H29" s="22">
        <v>18626054.579999998</v>
      </c>
      <c r="I29" s="82" t="s">
        <v>61</v>
      </c>
      <c r="J29" s="22">
        <v>15586187.16</v>
      </c>
      <c r="K29" s="106">
        <f t="shared" si="1"/>
        <v>1</v>
      </c>
      <c r="L29" s="22">
        <v>15586187.16</v>
      </c>
      <c r="M29" s="83"/>
      <c r="N29" s="131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</row>
    <row r="30" spans="1:256" s="14" customFormat="1" ht="12" customHeight="1" x14ac:dyDescent="0.2">
      <c r="A30" s="34"/>
      <c r="B30" s="78"/>
      <c r="C30" s="213"/>
      <c r="D30" s="103"/>
      <c r="E30" s="43"/>
      <c r="F30" s="46">
        <f>SUM(F29)</f>
        <v>18626054.579999998</v>
      </c>
      <c r="G30" s="106">
        <f t="shared" si="4"/>
        <v>1</v>
      </c>
      <c r="H30" s="46">
        <f>SUM(H29)</f>
        <v>18626054.579999998</v>
      </c>
      <c r="I30" s="82"/>
      <c r="J30" s="46">
        <f>SUM(J29)</f>
        <v>15586187.16</v>
      </c>
      <c r="K30" s="106">
        <f t="shared" si="1"/>
        <v>1</v>
      </c>
      <c r="L30" s="46">
        <f>SUM(L29)</f>
        <v>15586187.16</v>
      </c>
      <c r="M30" s="83"/>
      <c r="N30" s="131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</row>
    <row r="31" spans="1:256" s="14" customFormat="1" ht="9.75" customHeight="1" x14ac:dyDescent="0.2">
      <c r="A31" s="34"/>
      <c r="B31" s="78"/>
      <c r="C31" s="213"/>
      <c r="D31" s="103"/>
      <c r="E31" s="43"/>
      <c r="F31" s="46"/>
      <c r="G31" s="106"/>
      <c r="H31" s="46"/>
      <c r="I31" s="82"/>
      <c r="J31" s="46"/>
      <c r="K31" s="106"/>
      <c r="L31" s="46"/>
      <c r="M31" s="83"/>
      <c r="N31" s="131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</row>
    <row r="32" spans="1:256" s="14" customFormat="1" x14ac:dyDescent="0.2">
      <c r="A32" s="34" t="s">
        <v>7</v>
      </c>
      <c r="B32" s="34" t="s">
        <v>114</v>
      </c>
      <c r="C32" s="211"/>
      <c r="D32" s="189">
        <v>44926</v>
      </c>
      <c r="E32" s="43"/>
      <c r="F32" s="42">
        <v>481077.76000000001</v>
      </c>
      <c r="G32" s="106">
        <f t="shared" ref="G32" si="5">+H32/F32</f>
        <v>1</v>
      </c>
      <c r="H32" s="42">
        <v>481077.76000000001</v>
      </c>
      <c r="I32" s="87" t="s">
        <v>61</v>
      </c>
      <c r="J32" s="42">
        <v>5885.71</v>
      </c>
      <c r="K32" s="106">
        <f t="shared" ref="K32:K35" si="6">+L32/J32</f>
        <v>1</v>
      </c>
      <c r="L32" s="42">
        <v>5885.71</v>
      </c>
      <c r="M32" s="85"/>
      <c r="N32" s="8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</row>
    <row r="33" spans="1:256" s="14" customFormat="1" x14ac:dyDescent="0.2">
      <c r="A33" s="34"/>
      <c r="B33" s="34"/>
      <c r="C33" s="211"/>
      <c r="D33" s="65"/>
      <c r="E33" s="43"/>
      <c r="F33" s="46">
        <f>SUM(F32)</f>
        <v>481077.76000000001</v>
      </c>
      <c r="G33" s="106"/>
      <c r="H33" s="46">
        <f>SUM(H32)</f>
        <v>481077.76000000001</v>
      </c>
      <c r="I33" s="82"/>
      <c r="J33" s="46">
        <f>SUM(J32)</f>
        <v>5885.71</v>
      </c>
      <c r="K33" s="106"/>
      <c r="L33" s="46">
        <f>SUM(L32)</f>
        <v>5885.71</v>
      </c>
      <c r="M33" s="83"/>
      <c r="N33" s="89">
        <f>SUM(L33-H33)</f>
        <v>-475192.05</v>
      </c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</row>
    <row r="34" spans="1:256" s="14" customFormat="1" x14ac:dyDescent="0.2">
      <c r="A34" s="34"/>
      <c r="B34" s="34"/>
      <c r="C34" s="211"/>
      <c r="D34" s="65"/>
      <c r="E34" s="43"/>
      <c r="F34" s="46"/>
      <c r="G34" s="106"/>
      <c r="H34" s="46"/>
      <c r="I34" s="82"/>
      <c r="J34" s="46"/>
      <c r="K34" s="106"/>
      <c r="L34" s="46"/>
      <c r="M34" s="83"/>
      <c r="N34" s="8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</row>
    <row r="35" spans="1:256" s="14" customFormat="1" x14ac:dyDescent="0.2">
      <c r="A35" s="34" t="s">
        <v>81</v>
      </c>
      <c r="B35" s="34" t="s">
        <v>114</v>
      </c>
      <c r="C35" s="211"/>
      <c r="D35" s="189">
        <v>44926</v>
      </c>
      <c r="E35" s="43"/>
      <c r="F35" s="22">
        <v>4952.6000000000004</v>
      </c>
      <c r="G35" s="106">
        <f t="shared" ref="G35" si="7">+H35/F35</f>
        <v>1</v>
      </c>
      <c r="H35" s="22">
        <v>4952.6000000000004</v>
      </c>
      <c r="I35" s="82" t="s">
        <v>61</v>
      </c>
      <c r="J35" s="22">
        <v>4983.1899999999996</v>
      </c>
      <c r="K35" s="106">
        <f t="shared" si="6"/>
        <v>1</v>
      </c>
      <c r="L35" s="22">
        <v>4983.1899999999996</v>
      </c>
      <c r="M35" s="85"/>
      <c r="N35" s="8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59"/>
      <c r="IV35" s="59"/>
    </row>
    <row r="36" spans="1:256" s="14" customFormat="1" x14ac:dyDescent="0.2">
      <c r="A36" s="34"/>
      <c r="B36" s="34"/>
      <c r="C36" s="211"/>
      <c r="D36" s="65"/>
      <c r="E36" s="43"/>
      <c r="F36" s="46">
        <f>SUM(F35)</f>
        <v>4952.6000000000004</v>
      </c>
      <c r="G36" s="106"/>
      <c r="H36" s="46">
        <f>SUM(H35)</f>
        <v>4952.6000000000004</v>
      </c>
      <c r="I36" s="82"/>
      <c r="J36" s="46">
        <f>SUM(J35)</f>
        <v>4983.1899999999996</v>
      </c>
      <c r="K36" s="106"/>
      <c r="L36" s="46">
        <f>SUM(L35)</f>
        <v>4983.1899999999996</v>
      </c>
      <c r="M36" s="83"/>
      <c r="N36" s="89">
        <f>SUM(L36-H36)</f>
        <v>30.589999999999236</v>
      </c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</row>
    <row r="37" spans="1:256" s="14" customFormat="1" x14ac:dyDescent="0.2">
      <c r="A37" s="34"/>
      <c r="B37" s="34"/>
      <c r="C37" s="211"/>
      <c r="D37" s="65"/>
      <c r="E37" s="43"/>
      <c r="F37" s="46"/>
      <c r="G37" s="106"/>
      <c r="H37" s="46"/>
      <c r="I37" s="82"/>
      <c r="J37" s="46"/>
      <c r="K37" s="106"/>
      <c r="L37" s="46"/>
      <c r="M37" s="83"/>
      <c r="N37" s="8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</row>
    <row r="38" spans="1:256" s="14" customFormat="1" x14ac:dyDescent="0.2">
      <c r="A38" s="34"/>
      <c r="B38" s="34"/>
      <c r="C38" s="211"/>
      <c r="D38" s="65"/>
      <c r="E38" s="43"/>
      <c r="F38" s="46"/>
      <c r="G38" s="106"/>
      <c r="H38" s="46"/>
      <c r="I38" s="82"/>
      <c r="J38" s="46"/>
      <c r="K38" s="106"/>
      <c r="L38" s="46"/>
      <c r="M38" s="83"/>
      <c r="N38" s="8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  <row r="39" spans="1:256" s="14" customFormat="1" x14ac:dyDescent="0.2">
      <c r="A39" s="34"/>
      <c r="B39" s="34"/>
      <c r="C39" s="211"/>
      <c r="D39" s="65"/>
      <c r="E39" s="43"/>
      <c r="F39" s="46"/>
      <c r="G39" s="106"/>
      <c r="H39" s="46"/>
      <c r="I39" s="82"/>
      <c r="J39" s="46"/>
      <c r="K39" s="106"/>
      <c r="L39" s="46"/>
      <c r="M39" s="83"/>
      <c r="N39" s="8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S39" s="59"/>
      <c r="IT39" s="59"/>
      <c r="IU39" s="59"/>
      <c r="IV39" s="59"/>
    </row>
    <row r="40" spans="1:256" s="14" customFormat="1" x14ac:dyDescent="0.2">
      <c r="A40" s="34"/>
      <c r="B40" s="34"/>
      <c r="C40" s="211"/>
      <c r="D40" s="65"/>
      <c r="E40" s="43"/>
      <c r="F40" s="46"/>
      <c r="G40" s="106"/>
      <c r="H40" s="46"/>
      <c r="I40" s="82"/>
      <c r="J40" s="46"/>
      <c r="K40" s="106"/>
      <c r="L40" s="46"/>
      <c r="M40" s="83"/>
      <c r="N40" s="8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  <c r="IH40" s="59"/>
      <c r="II40" s="59"/>
      <c r="IJ40" s="59"/>
      <c r="IK40" s="59"/>
      <c r="IL40" s="59"/>
      <c r="IM40" s="59"/>
      <c r="IN40" s="59"/>
      <c r="IO40" s="59"/>
      <c r="IP40" s="59"/>
      <c r="IQ40" s="59"/>
      <c r="IR40" s="59"/>
      <c r="IS40" s="59"/>
      <c r="IT40" s="59"/>
      <c r="IU40" s="59"/>
      <c r="IV40" s="59"/>
    </row>
    <row r="41" spans="1:256" s="73" customFormat="1" ht="15" customHeight="1" x14ac:dyDescent="0.2">
      <c r="A41" s="69"/>
      <c r="B41" s="69"/>
      <c r="C41" s="76"/>
      <c r="D41" s="67"/>
      <c r="E41" s="72"/>
      <c r="G41" s="177">
        <v>44805</v>
      </c>
      <c r="I41" s="82"/>
      <c r="K41" s="177">
        <v>44896</v>
      </c>
      <c r="M41" s="82"/>
      <c r="N41" s="89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  <c r="IU41" s="77"/>
      <c r="IV41" s="77"/>
    </row>
    <row r="42" spans="1:256" s="73" customFormat="1" x14ac:dyDescent="0.2">
      <c r="A42" s="69" t="s">
        <v>51</v>
      </c>
      <c r="B42" s="76" t="s">
        <v>19</v>
      </c>
      <c r="C42" s="76" t="s">
        <v>20</v>
      </c>
      <c r="D42" s="219" t="s">
        <v>52</v>
      </c>
      <c r="E42" s="69"/>
      <c r="F42" s="49" t="s">
        <v>53</v>
      </c>
      <c r="G42" s="178" t="s">
        <v>54</v>
      </c>
      <c r="H42" s="49" t="s">
        <v>53</v>
      </c>
      <c r="I42" s="82"/>
      <c r="J42" s="49" t="s">
        <v>53</v>
      </c>
      <c r="K42" s="178" t="s">
        <v>54</v>
      </c>
      <c r="L42" s="49" t="s">
        <v>53</v>
      </c>
      <c r="M42" s="82"/>
      <c r="N42" s="89" t="s">
        <v>55</v>
      </c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7"/>
      <c r="FM42" s="77"/>
      <c r="FN42" s="77"/>
      <c r="FO42" s="77"/>
      <c r="FP42" s="77"/>
      <c r="FQ42" s="77"/>
      <c r="FR42" s="77"/>
      <c r="FS42" s="77"/>
      <c r="FT42" s="77"/>
      <c r="FU42" s="77"/>
      <c r="FV42" s="77"/>
      <c r="FW42" s="77"/>
      <c r="FX42" s="77"/>
      <c r="FY42" s="77"/>
      <c r="FZ42" s="77"/>
      <c r="GA42" s="77"/>
      <c r="GB42" s="77"/>
      <c r="GC42" s="77"/>
      <c r="GD42" s="77"/>
      <c r="GE42" s="77"/>
      <c r="GF42" s="77"/>
      <c r="GG42" s="77"/>
      <c r="GH42" s="77"/>
      <c r="GI42" s="77"/>
      <c r="GJ42" s="77"/>
      <c r="GK42" s="77"/>
      <c r="GL42" s="77"/>
      <c r="GM42" s="77"/>
      <c r="GN42" s="77"/>
      <c r="GO42" s="77"/>
      <c r="GP42" s="77"/>
      <c r="GQ42" s="77"/>
      <c r="GR42" s="77"/>
      <c r="GS42" s="77"/>
      <c r="GT42" s="77"/>
      <c r="GU42" s="77"/>
      <c r="GV42" s="77"/>
      <c r="GW42" s="77"/>
      <c r="GX42" s="77"/>
      <c r="GY42" s="77"/>
      <c r="GZ42" s="77"/>
      <c r="HA42" s="77"/>
      <c r="HB42" s="77"/>
      <c r="HC42" s="77"/>
      <c r="HD42" s="77"/>
      <c r="HE42" s="77"/>
      <c r="HF42" s="77"/>
      <c r="HG42" s="77"/>
      <c r="HH42" s="77"/>
      <c r="HI42" s="77"/>
      <c r="HJ42" s="77"/>
      <c r="HK42" s="77"/>
      <c r="HL42" s="77"/>
      <c r="HM42" s="77"/>
      <c r="HN42" s="77"/>
      <c r="HO42" s="77"/>
      <c r="HP42" s="77"/>
      <c r="HQ42" s="77"/>
      <c r="HR42" s="77"/>
      <c r="HS42" s="77"/>
      <c r="HT42" s="77"/>
      <c r="HU42" s="77"/>
      <c r="HV42" s="77"/>
      <c r="HW42" s="77"/>
      <c r="HX42" s="77"/>
      <c r="HY42" s="77"/>
      <c r="HZ42" s="77"/>
      <c r="IA42" s="77"/>
      <c r="IB42" s="77"/>
      <c r="IC42" s="77"/>
      <c r="ID42" s="77"/>
      <c r="IE42" s="77"/>
      <c r="IF42" s="77"/>
      <c r="IG42" s="77"/>
      <c r="IH42" s="77"/>
      <c r="II42" s="77"/>
      <c r="IJ42" s="77"/>
      <c r="IK42" s="77"/>
      <c r="IL42" s="77"/>
      <c r="IM42" s="77"/>
      <c r="IN42" s="77"/>
      <c r="IO42" s="77"/>
      <c r="IP42" s="77"/>
      <c r="IQ42" s="77"/>
      <c r="IR42" s="77"/>
      <c r="IS42" s="77"/>
      <c r="IT42" s="77"/>
      <c r="IU42" s="77"/>
      <c r="IV42" s="77"/>
    </row>
    <row r="43" spans="1:256" s="73" customFormat="1" x14ac:dyDescent="0.2">
      <c r="A43" s="69"/>
      <c r="B43" s="76" t="s">
        <v>26</v>
      </c>
      <c r="C43" s="76" t="s">
        <v>27</v>
      </c>
      <c r="D43" s="219" t="s">
        <v>56</v>
      </c>
      <c r="E43" s="69"/>
      <c r="F43" s="49" t="s">
        <v>57</v>
      </c>
      <c r="G43" s="71" t="s">
        <v>58</v>
      </c>
      <c r="H43" s="49" t="s">
        <v>57</v>
      </c>
      <c r="I43" s="82"/>
      <c r="J43" s="49" t="s">
        <v>57</v>
      </c>
      <c r="K43" s="71" t="s">
        <v>58</v>
      </c>
      <c r="L43" s="49" t="s">
        <v>57</v>
      </c>
      <c r="M43" s="82"/>
      <c r="N43" s="89" t="s">
        <v>17</v>
      </c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77"/>
      <c r="FG43" s="77"/>
      <c r="FH43" s="77"/>
      <c r="FI43" s="77"/>
      <c r="FJ43" s="77"/>
      <c r="FK43" s="77"/>
      <c r="FL43" s="77"/>
      <c r="FM43" s="77"/>
      <c r="FN43" s="77"/>
      <c r="FO43" s="77"/>
      <c r="FP43" s="77"/>
      <c r="FQ43" s="77"/>
      <c r="FR43" s="77"/>
      <c r="FS43" s="77"/>
      <c r="FT43" s="77"/>
      <c r="FU43" s="77"/>
      <c r="FV43" s="77"/>
      <c r="FW43" s="77"/>
      <c r="FX43" s="77"/>
      <c r="FY43" s="77"/>
      <c r="FZ43" s="77"/>
      <c r="GA43" s="77"/>
      <c r="GB43" s="77"/>
      <c r="GC43" s="77"/>
      <c r="GD43" s="77"/>
      <c r="GE43" s="77"/>
      <c r="GF43" s="77"/>
      <c r="GG43" s="77"/>
      <c r="GH43" s="77"/>
      <c r="GI43" s="77"/>
      <c r="GJ43" s="77"/>
      <c r="GK43" s="77"/>
      <c r="GL43" s="77"/>
      <c r="GM43" s="77"/>
      <c r="GN43" s="77"/>
      <c r="GO43" s="77"/>
      <c r="GP43" s="77"/>
      <c r="GQ43" s="77"/>
      <c r="GR43" s="77"/>
      <c r="GS43" s="77"/>
      <c r="GT43" s="77"/>
      <c r="GU43" s="77"/>
      <c r="GV43" s="77"/>
      <c r="GW43" s="77"/>
      <c r="GX43" s="77"/>
      <c r="GY43" s="77"/>
      <c r="GZ43" s="77"/>
      <c r="HA43" s="77"/>
      <c r="HB43" s="77"/>
      <c r="HC43" s="77"/>
      <c r="HD43" s="77"/>
      <c r="HE43" s="77"/>
      <c r="HF43" s="77"/>
      <c r="HG43" s="77"/>
      <c r="HH43" s="77"/>
      <c r="HI43" s="77"/>
      <c r="HJ43" s="77"/>
      <c r="HK43" s="77"/>
      <c r="HL43" s="77"/>
      <c r="HM43" s="77"/>
      <c r="HN43" s="77"/>
      <c r="HO43" s="77"/>
      <c r="HP43" s="77"/>
      <c r="HQ43" s="77"/>
      <c r="HR43" s="77"/>
      <c r="HS43" s="77"/>
      <c r="HT43" s="77"/>
      <c r="HU43" s="77"/>
      <c r="HV43" s="77"/>
      <c r="HW43" s="77"/>
      <c r="HX43" s="77"/>
      <c r="HY43" s="77"/>
      <c r="HZ43" s="77"/>
      <c r="IA43" s="77"/>
      <c r="IB43" s="77"/>
      <c r="IC43" s="77"/>
      <c r="ID43" s="77"/>
      <c r="IE43" s="77"/>
      <c r="IF43" s="77"/>
      <c r="IG43" s="77"/>
      <c r="IH43" s="77"/>
      <c r="II43" s="77"/>
      <c r="IJ43" s="77"/>
      <c r="IK43" s="77"/>
      <c r="IL43" s="77"/>
      <c r="IM43" s="77"/>
      <c r="IN43" s="77"/>
      <c r="IO43" s="77"/>
      <c r="IP43" s="77"/>
      <c r="IQ43" s="77"/>
      <c r="IR43" s="77"/>
      <c r="IS43" s="77"/>
      <c r="IT43" s="77"/>
      <c r="IU43" s="77"/>
      <c r="IV43" s="77"/>
    </row>
    <row r="44" spans="1:256" s="73" customFormat="1" ht="7.9" customHeight="1" x14ac:dyDescent="0.2">
      <c r="A44" s="81"/>
      <c r="B44" s="84"/>
      <c r="C44" s="84"/>
      <c r="D44" s="220"/>
      <c r="E44" s="81"/>
      <c r="F44" s="82"/>
      <c r="G44" s="88"/>
      <c r="H44" s="82"/>
      <c r="I44" s="82"/>
      <c r="J44" s="82"/>
      <c r="K44" s="88"/>
      <c r="L44" s="82"/>
      <c r="M44" s="82"/>
      <c r="N44" s="90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  <c r="FD44" s="77"/>
      <c r="FE44" s="77"/>
      <c r="FF44" s="77"/>
      <c r="FG44" s="77"/>
      <c r="FH44" s="77"/>
      <c r="FI44" s="77"/>
      <c r="FJ44" s="77"/>
      <c r="FK44" s="77"/>
      <c r="FL44" s="77"/>
      <c r="FM44" s="77"/>
      <c r="FN44" s="77"/>
      <c r="FO44" s="77"/>
      <c r="FP44" s="77"/>
      <c r="FQ44" s="77"/>
      <c r="FR44" s="77"/>
      <c r="FS44" s="77"/>
      <c r="FT44" s="77"/>
      <c r="FU44" s="77"/>
      <c r="FV44" s="77"/>
      <c r="FW44" s="77"/>
      <c r="FX44" s="77"/>
      <c r="FY44" s="77"/>
      <c r="FZ44" s="77"/>
      <c r="GA44" s="77"/>
      <c r="GB44" s="77"/>
      <c r="GC44" s="77"/>
      <c r="GD44" s="77"/>
      <c r="GE44" s="77"/>
      <c r="GF44" s="77"/>
      <c r="GG44" s="77"/>
      <c r="GH44" s="77"/>
      <c r="GI44" s="77"/>
      <c r="GJ44" s="77"/>
      <c r="GK44" s="77"/>
      <c r="GL44" s="77"/>
      <c r="GM44" s="77"/>
      <c r="GN44" s="77"/>
      <c r="GO44" s="77"/>
      <c r="GP44" s="77"/>
      <c r="GQ44" s="77"/>
      <c r="GR44" s="77"/>
      <c r="GS44" s="77"/>
      <c r="GT44" s="77"/>
      <c r="GU44" s="77"/>
      <c r="GV44" s="77"/>
      <c r="GW44" s="77"/>
      <c r="GX44" s="77"/>
      <c r="GY44" s="77"/>
      <c r="GZ44" s="77"/>
      <c r="HA44" s="77"/>
      <c r="HB44" s="77"/>
      <c r="HC44" s="77"/>
      <c r="HD44" s="77"/>
      <c r="HE44" s="77"/>
      <c r="HF44" s="77"/>
      <c r="HG44" s="77"/>
      <c r="HH44" s="77"/>
      <c r="HI44" s="77"/>
      <c r="HJ44" s="77"/>
      <c r="HK44" s="77"/>
      <c r="HL44" s="77"/>
      <c r="HM44" s="77"/>
      <c r="HN44" s="77"/>
      <c r="HO44" s="77"/>
      <c r="HP44" s="77"/>
      <c r="HQ44" s="77"/>
      <c r="HR44" s="77"/>
      <c r="HS44" s="77"/>
      <c r="HT44" s="77"/>
      <c r="HU44" s="77"/>
      <c r="HV44" s="77"/>
      <c r="HW44" s="77"/>
      <c r="HX44" s="77"/>
      <c r="HY44" s="77"/>
      <c r="HZ44" s="77"/>
      <c r="IA44" s="77"/>
      <c r="IB44" s="77"/>
      <c r="IC44" s="77"/>
      <c r="ID44" s="77"/>
      <c r="IE44" s="77"/>
      <c r="IF44" s="77"/>
      <c r="IG44" s="77"/>
      <c r="IH44" s="77"/>
      <c r="II44" s="77"/>
      <c r="IJ44" s="77"/>
      <c r="IK44" s="77"/>
      <c r="IL44" s="77"/>
      <c r="IM44" s="77"/>
      <c r="IN44" s="77"/>
      <c r="IO44" s="77"/>
      <c r="IP44" s="77"/>
      <c r="IQ44" s="77"/>
      <c r="IR44" s="77"/>
      <c r="IS44" s="77"/>
      <c r="IT44" s="77"/>
      <c r="IU44" s="77"/>
      <c r="IV44" s="77"/>
    </row>
    <row r="45" spans="1:256" s="14" customFormat="1" x14ac:dyDescent="0.2">
      <c r="A45" s="34" t="s">
        <v>121</v>
      </c>
      <c r="B45" s="34" t="s">
        <v>114</v>
      </c>
      <c r="C45" s="211"/>
      <c r="D45" s="189">
        <v>44926</v>
      </c>
      <c r="E45" s="43"/>
      <c r="F45" s="22">
        <v>8412248.0700000003</v>
      </c>
      <c r="G45" s="106">
        <f>+H45/F45</f>
        <v>1</v>
      </c>
      <c r="H45" s="22">
        <v>8412248.0700000003</v>
      </c>
      <c r="I45" s="82" t="s">
        <v>61</v>
      </c>
      <c r="J45" s="22">
        <v>14503763.529999999</v>
      </c>
      <c r="K45" s="106">
        <f>+L45/J45</f>
        <v>1</v>
      </c>
      <c r="L45" s="22">
        <v>14503763.529999999</v>
      </c>
      <c r="M45" s="83"/>
      <c r="N45" s="8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  <c r="IA45" s="59"/>
      <c r="IB45" s="59"/>
      <c r="IC45" s="59"/>
      <c r="ID45" s="59"/>
      <c r="IE45" s="59"/>
      <c r="IF45" s="59"/>
      <c r="IG45" s="59"/>
      <c r="IH45" s="59"/>
      <c r="II45" s="59"/>
      <c r="IJ45" s="59"/>
      <c r="IK45" s="59"/>
      <c r="IL45" s="59"/>
      <c r="IM45" s="59"/>
      <c r="IN45" s="59"/>
      <c r="IO45" s="59"/>
      <c r="IP45" s="59"/>
      <c r="IQ45" s="59"/>
      <c r="IR45" s="59"/>
      <c r="IS45" s="59"/>
      <c r="IT45" s="59"/>
      <c r="IU45" s="59"/>
      <c r="IV45" s="59"/>
    </row>
    <row r="46" spans="1:256" s="14" customFormat="1" x14ac:dyDescent="0.2">
      <c r="A46" s="34"/>
      <c r="B46" s="34"/>
      <c r="C46" s="211"/>
      <c r="D46" s="65"/>
      <c r="E46" s="43"/>
      <c r="F46" s="46">
        <f>SUM(F45)</f>
        <v>8412248.0700000003</v>
      </c>
      <c r="G46" s="106"/>
      <c r="H46" s="46">
        <f>SUM(H45)</f>
        <v>8412248.0700000003</v>
      </c>
      <c r="I46" s="82"/>
      <c r="J46" s="46">
        <f>SUM(J45)</f>
        <v>14503763.529999999</v>
      </c>
      <c r="K46" s="106"/>
      <c r="L46" s="46">
        <f>SUM(L45)</f>
        <v>14503763.529999999</v>
      </c>
      <c r="M46" s="83"/>
      <c r="N46" s="89">
        <f>SUM(L46-H46)</f>
        <v>6091515.459999999</v>
      </c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  <c r="IA46" s="59"/>
      <c r="IB46" s="59"/>
      <c r="IC46" s="59"/>
      <c r="ID46" s="59"/>
      <c r="IE46" s="59"/>
      <c r="IF46" s="59"/>
      <c r="IG46" s="59"/>
      <c r="IH46" s="59"/>
      <c r="II46" s="59"/>
      <c r="IJ46" s="59"/>
      <c r="IK46" s="59"/>
      <c r="IL46" s="59"/>
      <c r="IM46" s="59"/>
      <c r="IN46" s="59"/>
      <c r="IO46" s="59"/>
      <c r="IP46" s="59"/>
      <c r="IQ46" s="59"/>
      <c r="IR46" s="59"/>
      <c r="IS46" s="59"/>
      <c r="IT46" s="59"/>
      <c r="IU46" s="59"/>
      <c r="IV46" s="59"/>
    </row>
    <row r="47" spans="1:256" s="14" customFormat="1" x14ac:dyDescent="0.2">
      <c r="A47" s="34"/>
      <c r="B47" s="34"/>
      <c r="C47" s="211"/>
      <c r="D47" s="65"/>
      <c r="E47" s="43"/>
      <c r="F47" s="46"/>
      <c r="G47" s="106"/>
      <c r="H47" s="46"/>
      <c r="I47" s="82"/>
      <c r="J47" s="46"/>
      <c r="K47" s="106"/>
      <c r="L47" s="46"/>
      <c r="M47" s="83"/>
      <c r="N47" s="8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  <c r="IU47" s="59"/>
      <c r="IV47" s="59"/>
    </row>
    <row r="48" spans="1:256" s="14" customFormat="1" outlineLevel="1" x14ac:dyDescent="0.2">
      <c r="A48" s="34" t="s">
        <v>8</v>
      </c>
      <c r="B48" s="34" t="s">
        <v>114</v>
      </c>
      <c r="C48" s="165"/>
      <c r="D48" s="189">
        <v>44926</v>
      </c>
      <c r="E48" s="43"/>
      <c r="F48" s="47">
        <v>422929.65</v>
      </c>
      <c r="G48" s="107">
        <f>H48/F48</f>
        <v>1</v>
      </c>
      <c r="H48" s="47">
        <v>422929.65</v>
      </c>
      <c r="I48" s="87" t="s">
        <v>61</v>
      </c>
      <c r="J48" s="47">
        <v>133799.29</v>
      </c>
      <c r="K48" s="107">
        <f>L48/J48</f>
        <v>1</v>
      </c>
      <c r="L48" s="47">
        <v>133799.29</v>
      </c>
      <c r="M48" s="86"/>
      <c r="N48" s="8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</row>
    <row r="49" spans="1:256" s="14" customFormat="1" outlineLevel="1" x14ac:dyDescent="0.2">
      <c r="A49" s="34"/>
      <c r="B49" s="34" t="s">
        <v>124</v>
      </c>
      <c r="C49" s="165"/>
      <c r="D49" s="189">
        <v>44926</v>
      </c>
      <c r="E49" s="43"/>
      <c r="F49" s="47">
        <v>2017385.27</v>
      </c>
      <c r="G49" s="107">
        <f>H49/F49</f>
        <v>1</v>
      </c>
      <c r="H49" s="47">
        <v>2017385.27</v>
      </c>
      <c r="I49" s="87" t="s">
        <v>61</v>
      </c>
      <c r="J49" s="47">
        <v>2016802.75</v>
      </c>
      <c r="K49" s="107">
        <f>L49/J49</f>
        <v>1</v>
      </c>
      <c r="L49" s="47">
        <v>2016802.75</v>
      </c>
      <c r="M49" s="86"/>
      <c r="N49" s="8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59"/>
      <c r="HV49" s="59"/>
      <c r="HW49" s="59"/>
      <c r="HX49" s="59"/>
      <c r="HY49" s="59"/>
      <c r="HZ49" s="59"/>
      <c r="IA49" s="59"/>
      <c r="IB49" s="59"/>
      <c r="IC49" s="59"/>
      <c r="ID49" s="59"/>
      <c r="IE49" s="59"/>
      <c r="IF49" s="59"/>
      <c r="IG49" s="59"/>
      <c r="IH49" s="59"/>
      <c r="II49" s="59"/>
      <c r="IJ49" s="59"/>
      <c r="IK49" s="59"/>
      <c r="IL49" s="59"/>
      <c r="IM49" s="59"/>
      <c r="IN49" s="59"/>
      <c r="IO49" s="59"/>
      <c r="IP49" s="59"/>
      <c r="IQ49" s="59"/>
      <c r="IR49" s="59"/>
      <c r="IS49" s="59"/>
      <c r="IT49" s="59"/>
      <c r="IU49" s="59"/>
      <c r="IV49" s="59"/>
    </row>
    <row r="50" spans="1:256" s="14" customFormat="1" x14ac:dyDescent="0.2">
      <c r="A50" s="34"/>
      <c r="B50" s="34"/>
      <c r="C50" s="165"/>
      <c r="D50" s="66"/>
      <c r="E50" s="43"/>
      <c r="F50" s="46">
        <f>SUM(F48:F49)</f>
        <v>2440314.92</v>
      </c>
      <c r="G50" s="107"/>
      <c r="H50" s="46">
        <f>SUM(H48:H49)</f>
        <v>2440314.92</v>
      </c>
      <c r="I50" s="82"/>
      <c r="J50" s="46">
        <f>SUM(J48:J49)</f>
        <v>2150602.04</v>
      </c>
      <c r="K50" s="107"/>
      <c r="L50" s="46">
        <f>SUM(L48:L49)</f>
        <v>2150602.04</v>
      </c>
      <c r="M50" s="83"/>
      <c r="N50" s="89">
        <f>SUM(L50-H50)</f>
        <v>-289712.87999999989</v>
      </c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  <c r="IH50" s="59"/>
      <c r="II50" s="59"/>
      <c r="IJ50" s="59"/>
      <c r="IK50" s="59"/>
      <c r="IL50" s="59"/>
      <c r="IM50" s="59"/>
      <c r="IN50" s="59"/>
      <c r="IO50" s="59"/>
      <c r="IP50" s="59"/>
      <c r="IQ50" s="59"/>
      <c r="IR50" s="59"/>
      <c r="IS50" s="59"/>
      <c r="IT50" s="59"/>
      <c r="IU50" s="59"/>
      <c r="IV50" s="59"/>
    </row>
    <row r="51" spans="1:256" s="14" customFormat="1" x14ac:dyDescent="0.2">
      <c r="A51" s="34"/>
      <c r="B51" s="34"/>
      <c r="C51" s="165"/>
      <c r="D51" s="65"/>
      <c r="E51" s="43"/>
      <c r="F51" s="22"/>
      <c r="G51" s="107"/>
      <c r="H51" s="22"/>
      <c r="I51" s="87"/>
      <c r="J51" s="22"/>
      <c r="K51" s="107"/>
      <c r="L51" s="22"/>
      <c r="M51" s="85"/>
      <c r="N51" s="170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  <c r="IJ51" s="59"/>
      <c r="IK51" s="59"/>
      <c r="IL51" s="59"/>
      <c r="IM51" s="59"/>
      <c r="IN51" s="59"/>
      <c r="IO51" s="59"/>
      <c r="IP51" s="59"/>
      <c r="IQ51" s="59"/>
      <c r="IR51" s="59"/>
      <c r="IS51" s="59"/>
      <c r="IT51" s="59"/>
      <c r="IU51" s="59"/>
      <c r="IV51" s="59"/>
    </row>
    <row r="52" spans="1:256" s="14" customFormat="1" x14ac:dyDescent="0.2">
      <c r="A52" s="34" t="s">
        <v>62</v>
      </c>
      <c r="B52" s="165" t="s">
        <v>114</v>
      </c>
      <c r="C52" s="165"/>
      <c r="D52" s="189">
        <v>44926</v>
      </c>
      <c r="E52" s="43"/>
      <c r="F52" s="22">
        <v>1163011.08</v>
      </c>
      <c r="G52" s="107">
        <f t="shared" ref="G52:G53" si="8">H52/F52</f>
        <v>1</v>
      </c>
      <c r="H52" s="22">
        <v>1163011.08</v>
      </c>
      <c r="I52" s="87" t="s">
        <v>61</v>
      </c>
      <c r="J52" s="22">
        <v>1292356.93</v>
      </c>
      <c r="K52" s="107">
        <f t="shared" ref="K52:K53" si="9">L52/J52</f>
        <v>1</v>
      </c>
      <c r="L52" s="22">
        <v>1292356.93</v>
      </c>
      <c r="M52" s="85"/>
      <c r="N52" s="170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</row>
    <row r="53" spans="1:256" s="14" customFormat="1" x14ac:dyDescent="0.2">
      <c r="A53" s="34"/>
      <c r="B53" s="38" t="s">
        <v>124</v>
      </c>
      <c r="C53" s="165"/>
      <c r="D53" s="189">
        <v>44926</v>
      </c>
      <c r="E53" s="43"/>
      <c r="F53" s="22">
        <v>1008692.65</v>
      </c>
      <c r="G53" s="107">
        <f t="shared" si="8"/>
        <v>1</v>
      </c>
      <c r="H53" s="22">
        <v>1008692.65</v>
      </c>
      <c r="I53" s="87" t="s">
        <v>61</v>
      </c>
      <c r="J53" s="22">
        <v>1011942.63</v>
      </c>
      <c r="K53" s="107">
        <f t="shared" si="9"/>
        <v>1</v>
      </c>
      <c r="L53" s="22">
        <v>1011942.63</v>
      </c>
      <c r="M53" s="85"/>
      <c r="N53" s="170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  <c r="HK53" s="59"/>
      <c r="HL53" s="59"/>
      <c r="HM53" s="59"/>
      <c r="HN53" s="59"/>
      <c r="HO53" s="59"/>
      <c r="HP53" s="59"/>
      <c r="HQ53" s="59"/>
      <c r="HR53" s="59"/>
      <c r="HS53" s="59"/>
      <c r="HT53" s="59"/>
      <c r="HU53" s="59"/>
      <c r="HV53" s="59"/>
      <c r="HW53" s="59"/>
      <c r="HX53" s="59"/>
      <c r="HY53" s="59"/>
      <c r="HZ53" s="59"/>
      <c r="IA53" s="59"/>
      <c r="IB53" s="59"/>
      <c r="IC53" s="59"/>
      <c r="ID53" s="59"/>
      <c r="IE53" s="59"/>
      <c r="IF53" s="59"/>
      <c r="IG53" s="59"/>
      <c r="IH53" s="59"/>
      <c r="II53" s="59"/>
      <c r="IJ53" s="59"/>
      <c r="IK53" s="59"/>
      <c r="IL53" s="59"/>
      <c r="IM53" s="59"/>
      <c r="IN53" s="59"/>
      <c r="IO53" s="59"/>
      <c r="IP53" s="59"/>
      <c r="IQ53" s="59"/>
      <c r="IR53" s="59"/>
      <c r="IS53" s="59"/>
      <c r="IT53" s="59"/>
      <c r="IU53" s="59"/>
      <c r="IV53" s="59"/>
    </row>
    <row r="54" spans="1:256" s="14" customFormat="1" x14ac:dyDescent="0.2">
      <c r="A54" s="34"/>
      <c r="B54" s="34"/>
      <c r="C54" s="165"/>
      <c r="D54" s="65"/>
      <c r="E54" s="43"/>
      <c r="F54" s="46">
        <f>SUM(F52:F53)</f>
        <v>2171703.73</v>
      </c>
      <c r="G54" s="107"/>
      <c r="H54" s="46">
        <f>SUM(H52:H53)</f>
        <v>2171703.73</v>
      </c>
      <c r="I54" s="82"/>
      <c r="J54" s="46">
        <f>SUM(J52:J53)</f>
        <v>2304299.56</v>
      </c>
      <c r="K54" s="107"/>
      <c r="L54" s="46">
        <f>SUM(L52:L53)</f>
        <v>2304299.56</v>
      </c>
      <c r="M54" s="83"/>
      <c r="N54" s="89">
        <f>SUM(L54-H54)</f>
        <v>132595.83000000007</v>
      </c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  <c r="HK54" s="59"/>
      <c r="HL54" s="59"/>
      <c r="HM54" s="59"/>
      <c r="HN54" s="59"/>
      <c r="HO54" s="59"/>
      <c r="HP54" s="59"/>
      <c r="HQ54" s="59"/>
      <c r="HR54" s="59"/>
      <c r="HS54" s="59"/>
      <c r="HT54" s="59"/>
      <c r="HU54" s="59"/>
      <c r="HV54" s="59"/>
      <c r="HW54" s="59"/>
      <c r="HX54" s="59"/>
      <c r="HY54" s="59"/>
      <c r="HZ54" s="59"/>
      <c r="IA54" s="59"/>
      <c r="IB54" s="59"/>
      <c r="IC54" s="59"/>
      <c r="ID54" s="59"/>
      <c r="IE54" s="59"/>
      <c r="IF54" s="59"/>
      <c r="IG54" s="59"/>
      <c r="IH54" s="59"/>
      <c r="II54" s="59"/>
      <c r="IJ54" s="59"/>
      <c r="IK54" s="59"/>
      <c r="IL54" s="59"/>
      <c r="IM54" s="59"/>
      <c r="IN54" s="59"/>
      <c r="IO54" s="59"/>
      <c r="IP54" s="59"/>
      <c r="IQ54" s="59"/>
      <c r="IR54" s="59"/>
      <c r="IS54" s="59"/>
      <c r="IT54" s="59"/>
      <c r="IU54" s="59"/>
      <c r="IV54" s="59"/>
    </row>
    <row r="55" spans="1:256" s="14" customFormat="1" x14ac:dyDescent="0.2">
      <c r="A55" s="34"/>
      <c r="B55" s="34"/>
      <c r="C55" s="165"/>
      <c r="D55" s="65"/>
      <c r="E55" s="43"/>
      <c r="F55" s="46"/>
      <c r="G55" s="107"/>
      <c r="H55" s="46"/>
      <c r="I55" s="82"/>
      <c r="J55" s="46"/>
      <c r="K55" s="107"/>
      <c r="L55" s="46"/>
      <c r="M55" s="83"/>
      <c r="N55" s="8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  <c r="HK55" s="59"/>
      <c r="HL55" s="59"/>
      <c r="HM55" s="59"/>
      <c r="HN55" s="59"/>
      <c r="HO55" s="59"/>
      <c r="HP55" s="59"/>
      <c r="HQ55" s="59"/>
      <c r="HR55" s="59"/>
      <c r="HS55" s="59"/>
      <c r="HT55" s="59"/>
      <c r="HU55" s="59"/>
      <c r="HV55" s="59"/>
      <c r="HW55" s="59"/>
      <c r="HX55" s="59"/>
      <c r="HY55" s="59"/>
      <c r="HZ55" s="59"/>
      <c r="IA55" s="59"/>
      <c r="IB55" s="59"/>
      <c r="IC55" s="59"/>
      <c r="ID55" s="59"/>
      <c r="IE55" s="59"/>
      <c r="IF55" s="59"/>
      <c r="IG55" s="59"/>
      <c r="IH55" s="59"/>
      <c r="II55" s="59"/>
      <c r="IJ55" s="59"/>
      <c r="IK55" s="59"/>
      <c r="IL55" s="59"/>
      <c r="IM55" s="59"/>
      <c r="IN55" s="59"/>
      <c r="IO55" s="59"/>
      <c r="IP55" s="59"/>
      <c r="IQ55" s="59"/>
      <c r="IR55" s="59"/>
      <c r="IS55" s="59"/>
      <c r="IT55" s="59"/>
      <c r="IU55" s="59"/>
      <c r="IV55" s="59"/>
    </row>
    <row r="56" spans="1:256" s="14" customFormat="1" x14ac:dyDescent="0.2">
      <c r="A56" s="34" t="s">
        <v>63</v>
      </c>
      <c r="B56" s="34" t="s">
        <v>114</v>
      </c>
      <c r="C56" s="165"/>
      <c r="D56" s="189">
        <v>44926</v>
      </c>
      <c r="E56" s="41"/>
      <c r="F56" s="42">
        <v>3124135.78</v>
      </c>
      <c r="G56" s="107">
        <f>H56/F56</f>
        <v>1</v>
      </c>
      <c r="H56" s="42">
        <v>3124135.78</v>
      </c>
      <c r="I56" s="87" t="s">
        <v>61</v>
      </c>
      <c r="J56" s="42">
        <v>2675715.54</v>
      </c>
      <c r="K56" s="107">
        <f>L56/J56</f>
        <v>1</v>
      </c>
      <c r="L56" s="42">
        <v>2675715.54</v>
      </c>
      <c r="M56" s="87"/>
      <c r="N56" s="8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59"/>
      <c r="GA56" s="59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59"/>
      <c r="GM56" s="59"/>
      <c r="GN56" s="59"/>
      <c r="GO56" s="59"/>
      <c r="GP56" s="59"/>
      <c r="GQ56" s="59"/>
      <c r="GR56" s="59"/>
      <c r="GS56" s="59"/>
      <c r="GT56" s="59"/>
      <c r="GU56" s="59"/>
      <c r="GV56" s="59"/>
      <c r="GW56" s="59"/>
      <c r="GX56" s="59"/>
      <c r="GY56" s="59"/>
      <c r="GZ56" s="59"/>
      <c r="HA56" s="59"/>
      <c r="HB56" s="59"/>
      <c r="HC56" s="59"/>
      <c r="HD56" s="59"/>
      <c r="HE56" s="59"/>
      <c r="HF56" s="59"/>
      <c r="HG56" s="59"/>
      <c r="HH56" s="59"/>
      <c r="HI56" s="59"/>
      <c r="HJ56" s="59"/>
      <c r="HK56" s="59"/>
      <c r="HL56" s="59"/>
      <c r="HM56" s="59"/>
      <c r="HN56" s="59"/>
      <c r="HO56" s="59"/>
      <c r="HP56" s="59"/>
      <c r="HQ56" s="59"/>
      <c r="HR56" s="59"/>
      <c r="HS56" s="59"/>
      <c r="HT56" s="59"/>
      <c r="HU56" s="59"/>
      <c r="HV56" s="59"/>
      <c r="HW56" s="59"/>
      <c r="HX56" s="59"/>
      <c r="HY56" s="59"/>
      <c r="HZ56" s="59"/>
      <c r="IA56" s="59"/>
      <c r="IB56" s="59"/>
      <c r="IC56" s="59"/>
      <c r="ID56" s="59"/>
      <c r="IE56" s="59"/>
      <c r="IF56" s="59"/>
      <c r="IG56" s="59"/>
      <c r="IH56" s="59"/>
      <c r="II56" s="59"/>
      <c r="IJ56" s="59"/>
      <c r="IK56" s="59"/>
      <c r="IL56" s="59"/>
      <c r="IM56" s="59"/>
      <c r="IN56" s="59"/>
      <c r="IO56" s="59"/>
      <c r="IP56" s="59"/>
      <c r="IQ56" s="59"/>
      <c r="IR56" s="59"/>
      <c r="IS56" s="59"/>
      <c r="IT56" s="59"/>
      <c r="IU56" s="59"/>
      <c r="IV56" s="59"/>
    </row>
    <row r="57" spans="1:256" s="14" customFormat="1" x14ac:dyDescent="0.2">
      <c r="A57" s="34"/>
      <c r="B57" s="34"/>
      <c r="C57" s="165"/>
      <c r="D57" s="65"/>
      <c r="E57" s="41"/>
      <c r="F57" s="49">
        <f>SUM(F56)</f>
        <v>3124135.78</v>
      </c>
      <c r="G57" s="107"/>
      <c r="H57" s="49">
        <f>SUM(H56)</f>
        <v>3124135.78</v>
      </c>
      <c r="I57" s="82"/>
      <c r="J57" s="49">
        <f>SUM(J56)</f>
        <v>2675715.54</v>
      </c>
      <c r="K57" s="107"/>
      <c r="L57" s="49">
        <f>SUM(L56)</f>
        <v>2675715.54</v>
      </c>
      <c r="M57" s="82"/>
      <c r="N57" s="89">
        <f>SUM(L57-H57)</f>
        <v>-448420.23999999976</v>
      </c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  <c r="HK57" s="59"/>
      <c r="HL57" s="59"/>
      <c r="HM57" s="59"/>
      <c r="HN57" s="59"/>
      <c r="HO57" s="59"/>
      <c r="HP57" s="59"/>
      <c r="HQ57" s="59"/>
      <c r="HR57" s="59"/>
      <c r="HS57" s="59"/>
      <c r="HT57" s="59"/>
      <c r="HU57" s="59"/>
      <c r="HV57" s="59"/>
      <c r="HW57" s="59"/>
      <c r="HX57" s="59"/>
      <c r="HY57" s="59"/>
      <c r="HZ57" s="59"/>
      <c r="IA57" s="59"/>
      <c r="IB57" s="59"/>
      <c r="IC57" s="59"/>
      <c r="ID57" s="59"/>
      <c r="IE57" s="59"/>
      <c r="IF57" s="59"/>
      <c r="IG57" s="59"/>
      <c r="IH57" s="59"/>
      <c r="II57" s="59"/>
      <c r="IJ57" s="59"/>
      <c r="IK57" s="59"/>
      <c r="IL57" s="59"/>
      <c r="IM57" s="59"/>
      <c r="IN57" s="59"/>
      <c r="IO57" s="59"/>
      <c r="IP57" s="59"/>
      <c r="IQ57" s="59"/>
      <c r="IR57" s="59"/>
      <c r="IS57" s="59"/>
      <c r="IT57" s="59"/>
      <c r="IU57" s="59"/>
      <c r="IV57" s="59"/>
    </row>
    <row r="58" spans="1:256" s="34" customFormat="1" ht="14.25" customHeight="1" x14ac:dyDescent="0.2">
      <c r="C58" s="165"/>
      <c r="D58" s="65"/>
      <c r="E58" s="43"/>
      <c r="F58" s="22"/>
      <c r="G58" s="107"/>
      <c r="H58" s="22"/>
      <c r="I58" s="87"/>
      <c r="J58" s="22"/>
      <c r="K58" s="107"/>
      <c r="L58" s="22"/>
      <c r="M58" s="85"/>
      <c r="N58" s="89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</row>
    <row r="59" spans="1:256" s="34" customFormat="1" ht="14.25" customHeight="1" x14ac:dyDescent="0.2">
      <c r="A59" s="34" t="s">
        <v>11</v>
      </c>
      <c r="B59" s="34" t="s">
        <v>114</v>
      </c>
      <c r="C59" s="165"/>
      <c r="D59" s="189">
        <v>44926</v>
      </c>
      <c r="E59" s="43"/>
      <c r="F59" s="22">
        <v>66386.52</v>
      </c>
      <c r="G59" s="107">
        <f>H59/F59</f>
        <v>1</v>
      </c>
      <c r="H59" s="22">
        <v>66386.52</v>
      </c>
      <c r="I59" s="87" t="s">
        <v>61</v>
      </c>
      <c r="J59" s="22">
        <v>67550.05</v>
      </c>
      <c r="K59" s="107">
        <f>L59/J59</f>
        <v>1</v>
      </c>
      <c r="L59" s="22">
        <v>67550.05</v>
      </c>
      <c r="M59" s="85"/>
      <c r="N59" s="89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V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  <c r="IQ59" s="78"/>
      <c r="IR59" s="78"/>
      <c r="IS59" s="78"/>
      <c r="IT59" s="78"/>
      <c r="IU59" s="78"/>
      <c r="IV59" s="78"/>
    </row>
    <row r="60" spans="1:256" s="14" customFormat="1" x14ac:dyDescent="0.2">
      <c r="C60" s="214"/>
      <c r="D60" s="65"/>
      <c r="F60" s="46">
        <f>SUM(F59)</f>
        <v>66386.52</v>
      </c>
      <c r="G60" s="107"/>
      <c r="H60" s="46">
        <f>SUM(H59)</f>
        <v>66386.52</v>
      </c>
      <c r="I60" s="82"/>
      <c r="J60" s="46">
        <f>SUM(J59)</f>
        <v>67550.05</v>
      </c>
      <c r="K60" s="107"/>
      <c r="L60" s="46">
        <f>SUM(L59)</f>
        <v>67550.05</v>
      </c>
      <c r="M60" s="83"/>
      <c r="N60" s="89">
        <f>SUM(L60-H60)</f>
        <v>1163.5299999999988</v>
      </c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  <c r="HK60" s="59"/>
      <c r="HL60" s="59"/>
      <c r="HM60" s="59"/>
      <c r="HN60" s="59"/>
      <c r="HO60" s="59"/>
      <c r="HP60" s="59"/>
      <c r="HQ60" s="59"/>
      <c r="HR60" s="59"/>
      <c r="HS60" s="59"/>
      <c r="HT60" s="59"/>
      <c r="HU60" s="59"/>
      <c r="HV60" s="59"/>
      <c r="HW60" s="59"/>
      <c r="HX60" s="59"/>
      <c r="HY60" s="59"/>
      <c r="HZ60" s="59"/>
      <c r="IA60" s="59"/>
      <c r="IB60" s="59"/>
      <c r="IC60" s="59"/>
      <c r="ID60" s="59"/>
      <c r="IE60" s="59"/>
      <c r="IF60" s="59"/>
      <c r="IG60" s="59"/>
      <c r="IH60" s="59"/>
      <c r="II60" s="59"/>
      <c r="IJ60" s="59"/>
      <c r="IK60" s="59"/>
      <c r="IL60" s="59"/>
      <c r="IM60" s="59"/>
      <c r="IN60" s="59"/>
      <c r="IO60" s="59"/>
      <c r="IP60" s="59"/>
      <c r="IQ60" s="59"/>
      <c r="IR60" s="59"/>
      <c r="IS60" s="59"/>
      <c r="IT60" s="59"/>
      <c r="IU60" s="59"/>
      <c r="IV60" s="59"/>
    </row>
    <row r="61" spans="1:256" s="14" customFormat="1" x14ac:dyDescent="0.2">
      <c r="A61" s="34"/>
      <c r="B61" s="34"/>
      <c r="C61" s="165"/>
      <c r="D61" s="66"/>
      <c r="E61" s="34"/>
      <c r="F61" s="22"/>
      <c r="G61" s="107"/>
      <c r="H61" s="22"/>
      <c r="I61" s="87"/>
      <c r="J61" s="22"/>
      <c r="K61" s="107"/>
      <c r="L61" s="22"/>
      <c r="M61" s="85"/>
      <c r="N61" s="8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59"/>
      <c r="HI61" s="59"/>
      <c r="HJ61" s="59"/>
      <c r="HK61" s="59"/>
      <c r="HL61" s="59"/>
      <c r="HM61" s="59"/>
      <c r="HN61" s="59"/>
      <c r="HO61" s="59"/>
      <c r="HP61" s="59"/>
      <c r="HQ61" s="59"/>
      <c r="HR61" s="59"/>
      <c r="HS61" s="59"/>
      <c r="HT61" s="59"/>
      <c r="HU61" s="59"/>
      <c r="HV61" s="59"/>
      <c r="HW61" s="59"/>
      <c r="HX61" s="59"/>
      <c r="HY61" s="59"/>
      <c r="HZ61" s="59"/>
      <c r="IA61" s="59"/>
      <c r="IB61" s="59"/>
      <c r="IC61" s="59"/>
      <c r="ID61" s="59"/>
      <c r="IE61" s="59"/>
      <c r="IF61" s="59"/>
      <c r="IG61" s="59"/>
      <c r="IH61" s="59"/>
      <c r="II61" s="59"/>
      <c r="IJ61" s="59"/>
      <c r="IK61" s="59"/>
      <c r="IL61" s="59"/>
      <c r="IM61" s="59"/>
      <c r="IN61" s="59"/>
      <c r="IO61" s="59"/>
      <c r="IP61" s="59"/>
      <c r="IQ61" s="59"/>
      <c r="IR61" s="59"/>
      <c r="IS61" s="59"/>
      <c r="IT61" s="59"/>
      <c r="IU61" s="59"/>
      <c r="IV61" s="59"/>
    </row>
    <row r="62" spans="1:256" s="14" customFormat="1" x14ac:dyDescent="0.2">
      <c r="A62" s="34" t="s">
        <v>32</v>
      </c>
      <c r="B62" s="34" t="s">
        <v>114</v>
      </c>
      <c r="C62" s="165"/>
      <c r="D62" s="189">
        <v>44926</v>
      </c>
      <c r="E62" s="34"/>
      <c r="F62" s="22">
        <v>1009903.84</v>
      </c>
      <c r="G62" s="107">
        <f t="shared" ref="G62" si="10">H62/F62</f>
        <v>1</v>
      </c>
      <c r="H62" s="22">
        <v>1009903.84</v>
      </c>
      <c r="I62" s="87" t="s">
        <v>61</v>
      </c>
      <c r="J62" s="22">
        <v>1130846.04</v>
      </c>
      <c r="K62" s="107">
        <f t="shared" ref="K62:K68" si="11">L62/J62</f>
        <v>1</v>
      </c>
      <c r="L62" s="22">
        <v>1130846.04</v>
      </c>
      <c r="M62" s="85"/>
      <c r="N62" s="8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  <c r="HU62" s="59"/>
      <c r="HV62" s="59"/>
      <c r="HW62" s="59"/>
      <c r="HX62" s="59"/>
      <c r="HY62" s="59"/>
      <c r="HZ62" s="59"/>
      <c r="IA62" s="59"/>
      <c r="IB62" s="59"/>
      <c r="IC62" s="59"/>
      <c r="ID62" s="59"/>
      <c r="IE62" s="59"/>
      <c r="IF62" s="59"/>
      <c r="IG62" s="59"/>
      <c r="IH62" s="59"/>
      <c r="II62" s="59"/>
      <c r="IJ62" s="59"/>
      <c r="IK62" s="59"/>
      <c r="IL62" s="59"/>
      <c r="IM62" s="59"/>
      <c r="IN62" s="59"/>
      <c r="IO62" s="59"/>
      <c r="IP62" s="59"/>
      <c r="IQ62" s="59"/>
      <c r="IR62" s="59"/>
      <c r="IS62" s="59"/>
      <c r="IT62" s="59"/>
      <c r="IU62" s="59"/>
      <c r="IV62" s="59"/>
    </row>
    <row r="63" spans="1:256" s="14" customFormat="1" x14ac:dyDescent="0.2">
      <c r="A63" s="34"/>
      <c r="B63" s="34"/>
      <c r="C63" s="165"/>
      <c r="D63" s="66"/>
      <c r="E63" s="34"/>
      <c r="F63" s="46">
        <f>SUM(F62)</f>
        <v>1009903.84</v>
      </c>
      <c r="G63" s="107"/>
      <c r="H63" s="46">
        <f>SUM(H62)</f>
        <v>1009903.84</v>
      </c>
      <c r="I63" s="82"/>
      <c r="J63" s="46">
        <f>SUM(J62)</f>
        <v>1130846.04</v>
      </c>
      <c r="K63" s="107"/>
      <c r="L63" s="46">
        <f>SUM(L62)</f>
        <v>1130846.04</v>
      </c>
      <c r="M63" s="83"/>
      <c r="N63" s="89">
        <f>SUM(L63-H63)</f>
        <v>120942.20000000007</v>
      </c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B63" s="59"/>
      <c r="FC63" s="59"/>
      <c r="FD63" s="59"/>
      <c r="FE63" s="59"/>
      <c r="FF63" s="59"/>
      <c r="FG63" s="59"/>
      <c r="FH63" s="59"/>
      <c r="FI63" s="59"/>
      <c r="FJ63" s="59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59"/>
      <c r="GA63" s="59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  <c r="GY63" s="59"/>
      <c r="GZ63" s="59"/>
      <c r="HA63" s="59"/>
      <c r="HB63" s="59"/>
      <c r="HC63" s="59"/>
      <c r="HD63" s="59"/>
      <c r="HE63" s="59"/>
      <c r="HF63" s="59"/>
      <c r="HG63" s="59"/>
      <c r="HH63" s="59"/>
      <c r="HI63" s="59"/>
      <c r="HJ63" s="59"/>
      <c r="HK63" s="59"/>
      <c r="HL63" s="59"/>
      <c r="HM63" s="59"/>
      <c r="HN63" s="59"/>
      <c r="HO63" s="59"/>
      <c r="HP63" s="59"/>
      <c r="HQ63" s="59"/>
      <c r="HR63" s="59"/>
      <c r="HS63" s="59"/>
      <c r="HT63" s="59"/>
      <c r="HU63" s="59"/>
      <c r="HV63" s="59"/>
      <c r="HW63" s="59"/>
      <c r="HX63" s="59"/>
      <c r="HY63" s="59"/>
      <c r="HZ63" s="59"/>
      <c r="IA63" s="59"/>
      <c r="IB63" s="59"/>
      <c r="IC63" s="59"/>
      <c r="ID63" s="59"/>
      <c r="IE63" s="59"/>
      <c r="IF63" s="59"/>
      <c r="IG63" s="59"/>
      <c r="IH63" s="59"/>
      <c r="II63" s="59"/>
      <c r="IJ63" s="59"/>
      <c r="IK63" s="59"/>
      <c r="IL63" s="59"/>
      <c r="IM63" s="59"/>
      <c r="IN63" s="59"/>
      <c r="IO63" s="59"/>
      <c r="IP63" s="59"/>
      <c r="IQ63" s="59"/>
      <c r="IR63" s="59"/>
      <c r="IS63" s="59"/>
      <c r="IT63" s="59"/>
      <c r="IU63" s="59"/>
      <c r="IV63" s="59"/>
    </row>
    <row r="64" spans="1:256" s="14" customFormat="1" x14ac:dyDescent="0.2">
      <c r="A64" s="34"/>
      <c r="B64" s="34"/>
      <c r="C64" s="165"/>
      <c r="D64" s="66"/>
      <c r="E64" s="34"/>
      <c r="F64" s="46"/>
      <c r="G64" s="107"/>
      <c r="H64" s="46"/>
      <c r="I64" s="82"/>
      <c r="J64" s="46"/>
      <c r="K64" s="107"/>
      <c r="L64" s="46"/>
      <c r="M64" s="83"/>
      <c r="N64" s="8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DV64" s="59"/>
      <c r="DW64" s="59"/>
      <c r="DX64" s="59"/>
      <c r="DY64" s="59"/>
      <c r="DZ64" s="59"/>
      <c r="EA64" s="59"/>
      <c r="EB64" s="59"/>
      <c r="EC64" s="59"/>
      <c r="ED64" s="59"/>
      <c r="EE64" s="59"/>
      <c r="EF64" s="59"/>
      <c r="EG64" s="59"/>
      <c r="EH64" s="59"/>
      <c r="EI64" s="59"/>
      <c r="EJ64" s="59"/>
      <c r="EK64" s="59"/>
      <c r="EL64" s="59"/>
      <c r="EM64" s="59"/>
      <c r="EN64" s="59"/>
      <c r="EO64" s="59"/>
      <c r="EP64" s="59"/>
      <c r="EQ64" s="59"/>
      <c r="ER64" s="59"/>
      <c r="ES64" s="59"/>
      <c r="ET64" s="59"/>
      <c r="EU64" s="59"/>
      <c r="EV64" s="59"/>
      <c r="EW64" s="59"/>
      <c r="EX64" s="59"/>
      <c r="EY64" s="59"/>
      <c r="EZ64" s="59"/>
      <c r="FA64" s="59"/>
      <c r="FB64" s="59"/>
      <c r="FC64" s="59"/>
      <c r="FD64" s="59"/>
      <c r="FE64" s="59"/>
      <c r="FF64" s="59"/>
      <c r="FG64" s="59"/>
      <c r="FH64" s="59"/>
      <c r="FI64" s="59"/>
      <c r="FJ64" s="59"/>
      <c r="FK64" s="59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59"/>
      <c r="FY64" s="59"/>
      <c r="FZ64" s="59"/>
      <c r="GA64" s="59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59"/>
      <c r="GM64" s="59"/>
      <c r="GN64" s="59"/>
      <c r="GO64" s="59"/>
      <c r="GP64" s="59"/>
      <c r="GQ64" s="59"/>
      <c r="GR64" s="59"/>
      <c r="GS64" s="59"/>
      <c r="GT64" s="59"/>
      <c r="GU64" s="59"/>
      <c r="GV64" s="59"/>
      <c r="GW64" s="59"/>
      <c r="GX64" s="59"/>
      <c r="GY64" s="59"/>
      <c r="GZ64" s="59"/>
      <c r="HA64" s="59"/>
      <c r="HB64" s="59"/>
      <c r="HC64" s="59"/>
      <c r="HD64" s="59"/>
      <c r="HE64" s="59"/>
      <c r="HF64" s="59"/>
      <c r="HG64" s="59"/>
      <c r="HH64" s="59"/>
      <c r="HI64" s="59"/>
      <c r="HJ64" s="59"/>
      <c r="HK64" s="59"/>
      <c r="HL64" s="59"/>
      <c r="HM64" s="59"/>
      <c r="HN64" s="59"/>
      <c r="HO64" s="59"/>
      <c r="HP64" s="59"/>
      <c r="HQ64" s="59"/>
      <c r="HR64" s="59"/>
      <c r="HS64" s="59"/>
      <c r="HT64" s="59"/>
      <c r="HU64" s="59"/>
      <c r="HV64" s="59"/>
      <c r="HW64" s="59"/>
      <c r="HX64" s="59"/>
      <c r="HY64" s="59"/>
      <c r="HZ64" s="59"/>
      <c r="IA64" s="59"/>
      <c r="IB64" s="59"/>
      <c r="IC64" s="59"/>
      <c r="ID64" s="59"/>
      <c r="IE64" s="59"/>
      <c r="IF64" s="59"/>
      <c r="IG64" s="59"/>
      <c r="IH64" s="59"/>
      <c r="II64" s="59"/>
      <c r="IJ64" s="59"/>
      <c r="IK64" s="59"/>
      <c r="IL64" s="59"/>
      <c r="IM64" s="59"/>
      <c r="IN64" s="59"/>
      <c r="IO64" s="59"/>
      <c r="IP64" s="59"/>
      <c r="IQ64" s="59"/>
      <c r="IR64" s="59"/>
      <c r="IS64" s="59"/>
      <c r="IT64" s="59"/>
      <c r="IU64" s="59"/>
      <c r="IV64" s="59"/>
    </row>
    <row r="65" spans="1:256" s="14" customFormat="1" x14ac:dyDescent="0.2">
      <c r="A65" s="34" t="s">
        <v>33</v>
      </c>
      <c r="B65" s="34" t="s">
        <v>114</v>
      </c>
      <c r="C65" s="165"/>
      <c r="D65" s="189">
        <v>44926</v>
      </c>
      <c r="E65" s="43"/>
      <c r="F65" s="22">
        <v>4002.57</v>
      </c>
      <c r="G65" s="107">
        <f t="shared" ref="G65" si="12">H65/F65</f>
        <v>1</v>
      </c>
      <c r="H65" s="22">
        <v>4002.57</v>
      </c>
      <c r="I65" s="87" t="s">
        <v>61</v>
      </c>
      <c r="J65" s="22">
        <v>136251.97</v>
      </c>
      <c r="K65" s="107">
        <f t="shared" si="11"/>
        <v>1</v>
      </c>
      <c r="L65" s="22">
        <v>136251.97</v>
      </c>
      <c r="M65" s="85"/>
      <c r="N65" s="8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59"/>
      <c r="FY65" s="59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59"/>
      <c r="GM65" s="59"/>
      <c r="GN65" s="59"/>
      <c r="GO65" s="59"/>
      <c r="GP65" s="59"/>
      <c r="GQ65" s="59"/>
      <c r="GR65" s="59"/>
      <c r="GS65" s="59"/>
      <c r="GT65" s="59"/>
      <c r="GU65" s="59"/>
      <c r="GV65" s="59"/>
      <c r="GW65" s="59"/>
      <c r="GX65" s="59"/>
      <c r="GY65" s="59"/>
      <c r="GZ65" s="59"/>
      <c r="HA65" s="59"/>
      <c r="HB65" s="59"/>
      <c r="HC65" s="59"/>
      <c r="HD65" s="59"/>
      <c r="HE65" s="59"/>
      <c r="HF65" s="59"/>
      <c r="HG65" s="59"/>
      <c r="HH65" s="59"/>
      <c r="HI65" s="59"/>
      <c r="HJ65" s="59"/>
      <c r="HK65" s="59"/>
      <c r="HL65" s="59"/>
      <c r="HM65" s="59"/>
      <c r="HN65" s="59"/>
      <c r="HO65" s="59"/>
      <c r="HP65" s="59"/>
      <c r="HQ65" s="59"/>
      <c r="HR65" s="59"/>
      <c r="HS65" s="59"/>
      <c r="HT65" s="59"/>
      <c r="HU65" s="59"/>
      <c r="HV65" s="59"/>
      <c r="HW65" s="59"/>
      <c r="HX65" s="59"/>
      <c r="HY65" s="59"/>
      <c r="HZ65" s="59"/>
      <c r="IA65" s="59"/>
      <c r="IB65" s="59"/>
      <c r="IC65" s="59"/>
      <c r="ID65" s="59"/>
      <c r="IE65" s="59"/>
      <c r="IF65" s="59"/>
      <c r="IG65" s="59"/>
      <c r="IH65" s="59"/>
      <c r="II65" s="59"/>
      <c r="IJ65" s="59"/>
      <c r="IK65" s="59"/>
      <c r="IL65" s="59"/>
      <c r="IM65" s="59"/>
      <c r="IN65" s="59"/>
      <c r="IO65" s="59"/>
      <c r="IP65" s="59"/>
      <c r="IQ65" s="59"/>
      <c r="IR65" s="59"/>
      <c r="IS65" s="59"/>
      <c r="IT65" s="59"/>
      <c r="IU65" s="59"/>
      <c r="IV65" s="59"/>
    </row>
    <row r="66" spans="1:256" s="14" customFormat="1" ht="11.45" customHeight="1" x14ac:dyDescent="0.2">
      <c r="A66" s="34"/>
      <c r="B66" s="44"/>
      <c r="C66" s="215"/>
      <c r="D66" s="45"/>
      <c r="E66" s="34"/>
      <c r="F66" s="46">
        <f>SUM(F65)</f>
        <v>4002.57</v>
      </c>
      <c r="G66" s="107"/>
      <c r="H66" s="46">
        <f>SUM(H65)</f>
        <v>4002.57</v>
      </c>
      <c r="I66" s="82"/>
      <c r="J66" s="46">
        <f>SUM(J65)</f>
        <v>136251.97</v>
      </c>
      <c r="K66" s="107"/>
      <c r="L66" s="46">
        <f>SUM(L65)</f>
        <v>136251.97</v>
      </c>
      <c r="M66" s="83"/>
      <c r="N66" s="89">
        <f>SUM(L66-H66)</f>
        <v>132249.4</v>
      </c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  <c r="DF66" s="59"/>
      <c r="DG66" s="59"/>
      <c r="DH66" s="59"/>
      <c r="DI66" s="59"/>
      <c r="DJ66" s="59"/>
      <c r="DK66" s="59"/>
      <c r="DL66" s="59"/>
      <c r="DM66" s="59"/>
      <c r="DN66" s="59"/>
      <c r="DO66" s="59"/>
      <c r="DP66" s="59"/>
      <c r="DQ66" s="59"/>
      <c r="DR66" s="59"/>
      <c r="DS66" s="59"/>
      <c r="DT66" s="59"/>
      <c r="DU66" s="59"/>
      <c r="DV66" s="59"/>
      <c r="DW66" s="59"/>
      <c r="DX66" s="59"/>
      <c r="DY66" s="59"/>
      <c r="DZ66" s="59"/>
      <c r="EA66" s="59"/>
      <c r="EB66" s="59"/>
      <c r="EC66" s="59"/>
      <c r="ED66" s="59"/>
      <c r="EE66" s="59"/>
      <c r="EF66" s="59"/>
      <c r="EG66" s="59"/>
      <c r="EH66" s="59"/>
      <c r="EI66" s="59"/>
      <c r="EJ66" s="59"/>
      <c r="EK66" s="59"/>
      <c r="EL66" s="59"/>
      <c r="EM66" s="59"/>
      <c r="EN66" s="59"/>
      <c r="EO66" s="59"/>
      <c r="EP66" s="59"/>
      <c r="EQ66" s="59"/>
      <c r="ER66" s="59"/>
      <c r="ES66" s="59"/>
      <c r="ET66" s="59"/>
      <c r="EU66" s="59"/>
      <c r="EV66" s="59"/>
      <c r="EW66" s="59"/>
      <c r="EX66" s="59"/>
      <c r="EY66" s="59"/>
      <c r="EZ66" s="59"/>
      <c r="FA66" s="59"/>
      <c r="FB66" s="59"/>
      <c r="FC66" s="59"/>
      <c r="FD66" s="59"/>
      <c r="FE66" s="59"/>
      <c r="FF66" s="59"/>
      <c r="FG66" s="59"/>
      <c r="FH66" s="59"/>
      <c r="FI66" s="59"/>
      <c r="FJ66" s="59"/>
      <c r="FK66" s="59"/>
      <c r="FL66" s="59"/>
      <c r="FM66" s="59"/>
      <c r="FN66" s="59"/>
      <c r="FO66" s="59"/>
      <c r="FP66" s="59"/>
      <c r="FQ66" s="59"/>
      <c r="FR66" s="59"/>
      <c r="FS66" s="59"/>
      <c r="FT66" s="59"/>
      <c r="FU66" s="59"/>
      <c r="FV66" s="59"/>
      <c r="FW66" s="59"/>
      <c r="FX66" s="59"/>
      <c r="FY66" s="59"/>
      <c r="FZ66" s="59"/>
      <c r="GA66" s="59"/>
      <c r="GB66" s="59"/>
      <c r="GC66" s="59"/>
      <c r="GD66" s="59"/>
      <c r="GE66" s="59"/>
      <c r="GF66" s="59"/>
      <c r="GG66" s="59"/>
      <c r="GH66" s="59"/>
      <c r="GI66" s="59"/>
      <c r="GJ66" s="59"/>
      <c r="GK66" s="59"/>
      <c r="GL66" s="59"/>
      <c r="GM66" s="59"/>
      <c r="GN66" s="59"/>
      <c r="GO66" s="59"/>
      <c r="GP66" s="59"/>
      <c r="GQ66" s="59"/>
      <c r="GR66" s="59"/>
      <c r="GS66" s="59"/>
      <c r="GT66" s="59"/>
      <c r="GU66" s="59"/>
      <c r="GV66" s="59"/>
      <c r="GW66" s="59"/>
      <c r="GX66" s="59"/>
      <c r="GY66" s="59"/>
      <c r="GZ66" s="59"/>
      <c r="HA66" s="59"/>
      <c r="HB66" s="59"/>
      <c r="HC66" s="59"/>
      <c r="HD66" s="59"/>
      <c r="HE66" s="59"/>
      <c r="HF66" s="59"/>
      <c r="HG66" s="59"/>
      <c r="HH66" s="59"/>
      <c r="HI66" s="59"/>
      <c r="HJ66" s="59"/>
      <c r="HK66" s="59"/>
      <c r="HL66" s="59"/>
      <c r="HM66" s="59"/>
      <c r="HN66" s="59"/>
      <c r="HO66" s="59"/>
      <c r="HP66" s="59"/>
      <c r="HQ66" s="59"/>
      <c r="HR66" s="59"/>
      <c r="HS66" s="59"/>
      <c r="HT66" s="59"/>
      <c r="HU66" s="59"/>
      <c r="HV66" s="59"/>
      <c r="HW66" s="59"/>
      <c r="HX66" s="59"/>
      <c r="HY66" s="59"/>
      <c r="HZ66" s="59"/>
      <c r="IA66" s="59"/>
      <c r="IB66" s="59"/>
      <c r="IC66" s="59"/>
      <c r="ID66" s="59"/>
      <c r="IE66" s="59"/>
      <c r="IF66" s="59"/>
      <c r="IG66" s="59"/>
      <c r="IH66" s="59"/>
      <c r="II66" s="59"/>
      <c r="IJ66" s="59"/>
      <c r="IK66" s="59"/>
      <c r="IL66" s="59"/>
      <c r="IM66" s="59"/>
      <c r="IN66" s="59"/>
      <c r="IO66" s="59"/>
      <c r="IP66" s="59"/>
      <c r="IQ66" s="59"/>
      <c r="IR66" s="59"/>
      <c r="IS66" s="59"/>
      <c r="IT66" s="59"/>
      <c r="IU66" s="59"/>
      <c r="IV66" s="59"/>
    </row>
    <row r="67" spans="1:256" s="14" customFormat="1" ht="12" customHeight="1" x14ac:dyDescent="0.2">
      <c r="A67" s="34"/>
      <c r="B67" s="44"/>
      <c r="C67" s="215"/>
      <c r="D67" s="45"/>
      <c r="E67" s="34"/>
      <c r="F67" s="46"/>
      <c r="G67" s="107"/>
      <c r="H67" s="46"/>
      <c r="I67" s="82"/>
      <c r="J67" s="46"/>
      <c r="K67" s="107"/>
      <c r="L67" s="46"/>
      <c r="M67" s="83"/>
      <c r="N67" s="8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59"/>
      <c r="DE67" s="59"/>
      <c r="DF67" s="59"/>
      <c r="DG67" s="59"/>
      <c r="DH67" s="59"/>
      <c r="DI67" s="59"/>
      <c r="DJ67" s="59"/>
      <c r="DK67" s="59"/>
      <c r="DL67" s="59"/>
      <c r="DM67" s="59"/>
      <c r="DN67" s="59"/>
      <c r="DO67" s="59"/>
      <c r="DP67" s="59"/>
      <c r="DQ67" s="59"/>
      <c r="DR67" s="59"/>
      <c r="DS67" s="59"/>
      <c r="DT67" s="59"/>
      <c r="DU67" s="59"/>
      <c r="DV67" s="59"/>
      <c r="DW67" s="59"/>
      <c r="DX67" s="59"/>
      <c r="DY67" s="59"/>
      <c r="DZ67" s="59"/>
      <c r="EA67" s="59"/>
      <c r="EB67" s="59"/>
      <c r="EC67" s="59"/>
      <c r="ED67" s="59"/>
      <c r="EE67" s="59"/>
      <c r="EF67" s="59"/>
      <c r="EG67" s="59"/>
      <c r="EH67" s="59"/>
      <c r="EI67" s="59"/>
      <c r="EJ67" s="59"/>
      <c r="EK67" s="59"/>
      <c r="EL67" s="59"/>
      <c r="EM67" s="59"/>
      <c r="EN67" s="59"/>
      <c r="EO67" s="59"/>
      <c r="EP67" s="59"/>
      <c r="EQ67" s="59"/>
      <c r="ER67" s="59"/>
      <c r="ES67" s="59"/>
      <c r="ET67" s="59"/>
      <c r="EU67" s="59"/>
      <c r="EV67" s="59"/>
      <c r="EW67" s="59"/>
      <c r="EX67" s="59"/>
      <c r="EY67" s="59"/>
      <c r="EZ67" s="59"/>
      <c r="FA67" s="59"/>
      <c r="FB67" s="59"/>
      <c r="FC67" s="59"/>
      <c r="FD67" s="59"/>
      <c r="FE67" s="59"/>
      <c r="FF67" s="59"/>
      <c r="FG67" s="59"/>
      <c r="FH67" s="59"/>
      <c r="FI67" s="59"/>
      <c r="FJ67" s="59"/>
      <c r="FK67" s="59"/>
      <c r="FL67" s="59"/>
      <c r="FM67" s="59"/>
      <c r="FN67" s="59"/>
      <c r="FO67" s="59"/>
      <c r="FP67" s="59"/>
      <c r="FQ67" s="59"/>
      <c r="FR67" s="59"/>
      <c r="FS67" s="59"/>
      <c r="FT67" s="59"/>
      <c r="FU67" s="59"/>
      <c r="FV67" s="59"/>
      <c r="FW67" s="59"/>
      <c r="FX67" s="59"/>
      <c r="FY67" s="59"/>
      <c r="FZ67" s="59"/>
      <c r="GA67" s="59"/>
      <c r="GB67" s="59"/>
      <c r="GC67" s="59"/>
      <c r="GD67" s="59"/>
      <c r="GE67" s="59"/>
      <c r="GF67" s="59"/>
      <c r="GG67" s="59"/>
      <c r="GH67" s="59"/>
      <c r="GI67" s="59"/>
      <c r="GJ67" s="59"/>
      <c r="GK67" s="59"/>
      <c r="GL67" s="59"/>
      <c r="GM67" s="59"/>
      <c r="GN67" s="59"/>
      <c r="GO67" s="59"/>
      <c r="GP67" s="59"/>
      <c r="GQ67" s="59"/>
      <c r="GR67" s="59"/>
      <c r="GS67" s="59"/>
      <c r="GT67" s="59"/>
      <c r="GU67" s="59"/>
      <c r="GV67" s="59"/>
      <c r="GW67" s="59"/>
      <c r="GX67" s="59"/>
      <c r="GY67" s="59"/>
      <c r="GZ67" s="59"/>
      <c r="HA67" s="59"/>
      <c r="HB67" s="59"/>
      <c r="HC67" s="59"/>
      <c r="HD67" s="59"/>
      <c r="HE67" s="59"/>
      <c r="HF67" s="59"/>
      <c r="HG67" s="59"/>
      <c r="HH67" s="59"/>
      <c r="HI67" s="59"/>
      <c r="HJ67" s="59"/>
      <c r="HK67" s="59"/>
      <c r="HL67" s="59"/>
      <c r="HM67" s="59"/>
      <c r="HN67" s="59"/>
      <c r="HO67" s="59"/>
      <c r="HP67" s="59"/>
      <c r="HQ67" s="59"/>
      <c r="HR67" s="59"/>
      <c r="HS67" s="59"/>
      <c r="HT67" s="59"/>
      <c r="HU67" s="59"/>
      <c r="HV67" s="59"/>
      <c r="HW67" s="59"/>
      <c r="HX67" s="59"/>
      <c r="HY67" s="59"/>
      <c r="HZ67" s="59"/>
      <c r="IA67" s="59"/>
      <c r="IB67" s="59"/>
      <c r="IC67" s="59"/>
      <c r="ID67" s="59"/>
      <c r="IE67" s="59"/>
      <c r="IF67" s="59"/>
      <c r="IG67" s="59"/>
      <c r="IH67" s="59"/>
      <c r="II67" s="59"/>
      <c r="IJ67" s="59"/>
      <c r="IK67" s="59"/>
      <c r="IL67" s="59"/>
      <c r="IM67" s="59"/>
      <c r="IN67" s="59"/>
      <c r="IO67" s="59"/>
      <c r="IP67" s="59"/>
      <c r="IQ67" s="59"/>
      <c r="IR67" s="59"/>
      <c r="IS67" s="59"/>
      <c r="IT67" s="59"/>
      <c r="IU67" s="59"/>
      <c r="IV67" s="59"/>
    </row>
    <row r="68" spans="1:256" s="14" customFormat="1" x14ac:dyDescent="0.2">
      <c r="A68" s="34" t="s">
        <v>34</v>
      </c>
      <c r="B68" s="34" t="s">
        <v>114</v>
      </c>
      <c r="C68" s="165"/>
      <c r="D68" s="189">
        <v>44926</v>
      </c>
      <c r="E68" s="43"/>
      <c r="F68" s="22">
        <v>1875864.58</v>
      </c>
      <c r="G68" s="107">
        <f t="shared" ref="G68" si="13">H68/F68</f>
        <v>1</v>
      </c>
      <c r="H68" s="22">
        <v>1875864.58</v>
      </c>
      <c r="I68" s="87" t="s">
        <v>61</v>
      </c>
      <c r="J68" s="22">
        <v>1843886.52</v>
      </c>
      <c r="K68" s="107">
        <f t="shared" si="11"/>
        <v>1</v>
      </c>
      <c r="L68" s="22">
        <v>1843886.52</v>
      </c>
      <c r="M68" s="85"/>
      <c r="N68" s="8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59"/>
      <c r="DR68" s="59"/>
      <c r="DS68" s="59"/>
      <c r="DT68" s="59"/>
      <c r="DU68" s="59"/>
      <c r="DV68" s="59"/>
      <c r="DW68" s="59"/>
      <c r="DX68" s="59"/>
      <c r="DY68" s="59"/>
      <c r="DZ68" s="59"/>
      <c r="EA68" s="59"/>
      <c r="EB68" s="59"/>
      <c r="EC68" s="59"/>
      <c r="ED68" s="59"/>
      <c r="EE68" s="59"/>
      <c r="EF68" s="59"/>
      <c r="EG68" s="59"/>
      <c r="EH68" s="59"/>
      <c r="EI68" s="59"/>
      <c r="EJ68" s="59"/>
      <c r="EK68" s="59"/>
      <c r="EL68" s="59"/>
      <c r="EM68" s="59"/>
      <c r="EN68" s="59"/>
      <c r="EO68" s="59"/>
      <c r="EP68" s="59"/>
      <c r="EQ68" s="59"/>
      <c r="ER68" s="59"/>
      <c r="ES68" s="59"/>
      <c r="ET68" s="59"/>
      <c r="EU68" s="59"/>
      <c r="EV68" s="59"/>
      <c r="EW68" s="59"/>
      <c r="EX68" s="59"/>
      <c r="EY68" s="59"/>
      <c r="EZ68" s="59"/>
      <c r="FA68" s="59"/>
      <c r="FB68" s="59"/>
      <c r="FC68" s="59"/>
      <c r="FD68" s="59"/>
      <c r="FE68" s="59"/>
      <c r="FF68" s="59"/>
      <c r="FG68" s="59"/>
      <c r="FH68" s="59"/>
      <c r="FI68" s="59"/>
      <c r="FJ68" s="59"/>
      <c r="FK68" s="59"/>
      <c r="FL68" s="59"/>
      <c r="FM68" s="59"/>
      <c r="FN68" s="59"/>
      <c r="FO68" s="59"/>
      <c r="FP68" s="59"/>
      <c r="FQ68" s="59"/>
      <c r="FR68" s="59"/>
      <c r="FS68" s="59"/>
      <c r="FT68" s="59"/>
      <c r="FU68" s="59"/>
      <c r="FV68" s="59"/>
      <c r="FW68" s="59"/>
      <c r="FX68" s="59"/>
      <c r="FY68" s="59"/>
      <c r="FZ68" s="59"/>
      <c r="GA68" s="59"/>
      <c r="GB68" s="59"/>
      <c r="GC68" s="59"/>
      <c r="GD68" s="59"/>
      <c r="GE68" s="59"/>
      <c r="GF68" s="59"/>
      <c r="GG68" s="59"/>
      <c r="GH68" s="59"/>
      <c r="GI68" s="59"/>
      <c r="GJ68" s="59"/>
      <c r="GK68" s="59"/>
      <c r="GL68" s="59"/>
      <c r="GM68" s="59"/>
      <c r="GN68" s="59"/>
      <c r="GO68" s="59"/>
      <c r="GP68" s="59"/>
      <c r="GQ68" s="59"/>
      <c r="GR68" s="59"/>
      <c r="GS68" s="59"/>
      <c r="GT68" s="59"/>
      <c r="GU68" s="59"/>
      <c r="GV68" s="59"/>
      <c r="GW68" s="59"/>
      <c r="GX68" s="59"/>
      <c r="GY68" s="59"/>
      <c r="GZ68" s="59"/>
      <c r="HA68" s="59"/>
      <c r="HB68" s="59"/>
      <c r="HC68" s="59"/>
      <c r="HD68" s="59"/>
      <c r="HE68" s="59"/>
      <c r="HF68" s="59"/>
      <c r="HG68" s="59"/>
      <c r="HH68" s="59"/>
      <c r="HI68" s="59"/>
      <c r="HJ68" s="59"/>
      <c r="HK68" s="59"/>
      <c r="HL68" s="59"/>
      <c r="HM68" s="59"/>
      <c r="HN68" s="59"/>
      <c r="HO68" s="59"/>
      <c r="HP68" s="59"/>
      <c r="HQ68" s="59"/>
      <c r="HR68" s="59"/>
      <c r="HS68" s="59"/>
      <c r="HT68" s="59"/>
      <c r="HU68" s="59"/>
      <c r="HV68" s="59"/>
      <c r="HW68" s="59"/>
      <c r="HX68" s="59"/>
      <c r="HY68" s="59"/>
      <c r="HZ68" s="59"/>
      <c r="IA68" s="59"/>
      <c r="IB68" s="59"/>
      <c r="IC68" s="59"/>
      <c r="ID68" s="59"/>
      <c r="IE68" s="59"/>
      <c r="IF68" s="59"/>
      <c r="IG68" s="59"/>
      <c r="IH68" s="59"/>
      <c r="II68" s="59"/>
      <c r="IJ68" s="59"/>
      <c r="IK68" s="59"/>
      <c r="IL68" s="59"/>
      <c r="IM68" s="59"/>
      <c r="IN68" s="59"/>
      <c r="IO68" s="59"/>
      <c r="IP68" s="59"/>
      <c r="IQ68" s="59"/>
      <c r="IR68" s="59"/>
      <c r="IS68" s="59"/>
      <c r="IT68" s="59"/>
      <c r="IU68" s="59"/>
      <c r="IV68" s="59"/>
    </row>
    <row r="69" spans="1:256" s="14" customFormat="1" ht="13.5" customHeight="1" x14ac:dyDescent="0.2">
      <c r="A69" s="34"/>
      <c r="B69" s="34" t="s">
        <v>114</v>
      </c>
      <c r="C69" s="165"/>
      <c r="D69" s="66"/>
      <c r="E69" s="34"/>
      <c r="F69" s="46">
        <f>SUM(F68)</f>
        <v>1875864.58</v>
      </c>
      <c r="G69" s="107"/>
      <c r="H69" s="46">
        <f>SUM(H68)</f>
        <v>1875864.58</v>
      </c>
      <c r="I69" s="82"/>
      <c r="J69" s="46">
        <f>SUM(J68)</f>
        <v>1843886.52</v>
      </c>
      <c r="K69" s="107"/>
      <c r="L69" s="46">
        <f>SUM(L68)</f>
        <v>1843886.52</v>
      </c>
      <c r="M69" s="83"/>
      <c r="N69" s="89">
        <f>SUM(L69-H69)</f>
        <v>-31978.060000000056</v>
      </c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DQ69" s="59"/>
      <c r="DR69" s="59"/>
      <c r="DS69" s="59"/>
      <c r="DT69" s="59"/>
      <c r="DU69" s="59"/>
      <c r="DV69" s="59"/>
      <c r="DW69" s="59"/>
      <c r="DX69" s="59"/>
      <c r="DY69" s="59"/>
      <c r="DZ69" s="59"/>
      <c r="EA69" s="59"/>
      <c r="EB69" s="59"/>
      <c r="EC69" s="59"/>
      <c r="ED69" s="59"/>
      <c r="EE69" s="59"/>
      <c r="EF69" s="59"/>
      <c r="EG69" s="59"/>
      <c r="EH69" s="59"/>
      <c r="EI69" s="59"/>
      <c r="EJ69" s="59"/>
      <c r="EK69" s="59"/>
      <c r="EL69" s="59"/>
      <c r="EM69" s="59"/>
      <c r="EN69" s="59"/>
      <c r="EO69" s="59"/>
      <c r="EP69" s="59"/>
      <c r="EQ69" s="59"/>
      <c r="ER69" s="59"/>
      <c r="ES69" s="59"/>
      <c r="ET69" s="59"/>
      <c r="EU69" s="59"/>
      <c r="EV69" s="59"/>
      <c r="EW69" s="59"/>
      <c r="EX69" s="59"/>
      <c r="EY69" s="59"/>
      <c r="EZ69" s="59"/>
      <c r="FA69" s="59"/>
      <c r="FB69" s="59"/>
      <c r="FC69" s="59"/>
      <c r="FD69" s="59"/>
      <c r="FE69" s="59"/>
      <c r="FF69" s="59"/>
      <c r="FG69" s="59"/>
      <c r="FH69" s="59"/>
      <c r="FI69" s="59"/>
      <c r="FJ69" s="59"/>
      <c r="FK69" s="59"/>
      <c r="FL69" s="59"/>
      <c r="FM69" s="59"/>
      <c r="FN69" s="59"/>
      <c r="FO69" s="59"/>
      <c r="FP69" s="59"/>
      <c r="FQ69" s="59"/>
      <c r="FR69" s="59"/>
      <c r="FS69" s="59"/>
      <c r="FT69" s="59"/>
      <c r="FU69" s="59"/>
      <c r="FV69" s="59"/>
      <c r="FW69" s="59"/>
      <c r="FX69" s="59"/>
      <c r="FY69" s="59"/>
      <c r="FZ69" s="59"/>
      <c r="GA69" s="59"/>
      <c r="GB69" s="59"/>
      <c r="GC69" s="59"/>
      <c r="GD69" s="59"/>
      <c r="GE69" s="59"/>
      <c r="GF69" s="59"/>
      <c r="GG69" s="59"/>
      <c r="GH69" s="59"/>
      <c r="GI69" s="59"/>
      <c r="GJ69" s="59"/>
      <c r="GK69" s="59"/>
      <c r="GL69" s="59"/>
      <c r="GM69" s="59"/>
      <c r="GN69" s="59"/>
      <c r="GO69" s="59"/>
      <c r="GP69" s="59"/>
      <c r="GQ69" s="59"/>
      <c r="GR69" s="59"/>
      <c r="GS69" s="59"/>
      <c r="GT69" s="59"/>
      <c r="GU69" s="59"/>
      <c r="GV69" s="59"/>
      <c r="GW69" s="59"/>
      <c r="GX69" s="59"/>
      <c r="GY69" s="59"/>
      <c r="GZ69" s="59"/>
      <c r="HA69" s="59"/>
      <c r="HB69" s="59"/>
      <c r="HC69" s="59"/>
      <c r="HD69" s="59"/>
      <c r="HE69" s="59"/>
      <c r="HF69" s="59"/>
      <c r="HG69" s="59"/>
      <c r="HH69" s="59"/>
      <c r="HI69" s="59"/>
      <c r="HJ69" s="59"/>
      <c r="HK69" s="59"/>
      <c r="HL69" s="59"/>
      <c r="HM69" s="59"/>
      <c r="HN69" s="59"/>
      <c r="HO69" s="59"/>
      <c r="HP69" s="59"/>
      <c r="HQ69" s="59"/>
      <c r="HR69" s="59"/>
      <c r="HS69" s="59"/>
      <c r="HT69" s="59"/>
      <c r="HU69" s="59"/>
      <c r="HV69" s="59"/>
      <c r="HW69" s="59"/>
      <c r="HX69" s="59"/>
      <c r="HY69" s="59"/>
      <c r="HZ69" s="59"/>
      <c r="IA69" s="59"/>
      <c r="IB69" s="59"/>
      <c r="IC69" s="59"/>
      <c r="ID69" s="59"/>
      <c r="IE69" s="59"/>
      <c r="IF69" s="59"/>
      <c r="IG69" s="59"/>
      <c r="IH69" s="59"/>
      <c r="II69" s="59"/>
      <c r="IJ69" s="59"/>
      <c r="IK69" s="59"/>
      <c r="IL69" s="59"/>
      <c r="IM69" s="59"/>
      <c r="IN69" s="59"/>
      <c r="IO69" s="59"/>
      <c r="IP69" s="59"/>
      <c r="IQ69" s="59"/>
      <c r="IR69" s="59"/>
      <c r="IS69" s="59"/>
      <c r="IT69" s="59"/>
      <c r="IU69" s="59"/>
      <c r="IV69" s="59"/>
    </row>
    <row r="70" spans="1:256" s="14" customFormat="1" ht="13.5" customHeight="1" x14ac:dyDescent="0.2">
      <c r="A70" s="34"/>
      <c r="B70" s="34"/>
      <c r="C70" s="165"/>
      <c r="D70" s="66"/>
      <c r="E70" s="34"/>
      <c r="F70" s="46"/>
      <c r="G70" s="107"/>
      <c r="H70" s="46"/>
      <c r="I70" s="82"/>
      <c r="J70" s="46"/>
      <c r="K70" s="107"/>
      <c r="L70" s="46"/>
      <c r="M70" s="83"/>
      <c r="N70" s="8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59"/>
      <c r="DJ70" s="59"/>
      <c r="DK70" s="59"/>
      <c r="DL70" s="59"/>
      <c r="DM70" s="59"/>
      <c r="DN70" s="59"/>
      <c r="DO70" s="59"/>
      <c r="DP70" s="59"/>
      <c r="DQ70" s="59"/>
      <c r="DR70" s="59"/>
      <c r="DS70" s="59"/>
      <c r="DT70" s="59"/>
      <c r="DU70" s="59"/>
      <c r="DV70" s="59"/>
      <c r="DW70" s="59"/>
      <c r="DX70" s="59"/>
      <c r="DY70" s="59"/>
      <c r="DZ70" s="59"/>
      <c r="EA70" s="59"/>
      <c r="EB70" s="59"/>
      <c r="EC70" s="59"/>
      <c r="ED70" s="59"/>
      <c r="EE70" s="59"/>
      <c r="EF70" s="59"/>
      <c r="EG70" s="59"/>
      <c r="EH70" s="59"/>
      <c r="EI70" s="59"/>
      <c r="EJ70" s="59"/>
      <c r="EK70" s="59"/>
      <c r="EL70" s="59"/>
      <c r="EM70" s="59"/>
      <c r="EN70" s="59"/>
      <c r="EO70" s="59"/>
      <c r="EP70" s="59"/>
      <c r="EQ70" s="59"/>
      <c r="ER70" s="59"/>
      <c r="ES70" s="59"/>
      <c r="ET70" s="59"/>
      <c r="EU70" s="59"/>
      <c r="EV70" s="59"/>
      <c r="EW70" s="59"/>
      <c r="EX70" s="59"/>
      <c r="EY70" s="59"/>
      <c r="EZ70" s="59"/>
      <c r="FA70" s="59"/>
      <c r="FB70" s="59"/>
      <c r="FC70" s="59"/>
      <c r="FD70" s="59"/>
      <c r="FE70" s="59"/>
      <c r="FF70" s="59"/>
      <c r="FG70" s="59"/>
      <c r="FH70" s="59"/>
      <c r="FI70" s="59"/>
      <c r="FJ70" s="59"/>
      <c r="FK70" s="59"/>
      <c r="FL70" s="59"/>
      <c r="FM70" s="59"/>
      <c r="FN70" s="59"/>
      <c r="FO70" s="59"/>
      <c r="FP70" s="59"/>
      <c r="FQ70" s="59"/>
      <c r="FR70" s="59"/>
      <c r="FS70" s="59"/>
      <c r="FT70" s="59"/>
      <c r="FU70" s="59"/>
      <c r="FV70" s="59"/>
      <c r="FW70" s="59"/>
      <c r="FX70" s="59"/>
      <c r="FY70" s="59"/>
      <c r="FZ70" s="59"/>
      <c r="GA70" s="59"/>
      <c r="GB70" s="59"/>
      <c r="GC70" s="59"/>
      <c r="GD70" s="59"/>
      <c r="GE70" s="59"/>
      <c r="GF70" s="59"/>
      <c r="GG70" s="59"/>
      <c r="GH70" s="59"/>
      <c r="GI70" s="59"/>
      <c r="GJ70" s="59"/>
      <c r="GK70" s="59"/>
      <c r="GL70" s="59"/>
      <c r="GM70" s="59"/>
      <c r="GN70" s="59"/>
      <c r="GO70" s="59"/>
      <c r="GP70" s="59"/>
      <c r="GQ70" s="59"/>
      <c r="GR70" s="59"/>
      <c r="GS70" s="59"/>
      <c r="GT70" s="59"/>
      <c r="GU70" s="59"/>
      <c r="GV70" s="59"/>
      <c r="GW70" s="59"/>
      <c r="GX70" s="59"/>
      <c r="GY70" s="59"/>
      <c r="GZ70" s="59"/>
      <c r="HA70" s="59"/>
      <c r="HB70" s="59"/>
      <c r="HC70" s="59"/>
      <c r="HD70" s="59"/>
      <c r="HE70" s="59"/>
      <c r="HF70" s="59"/>
      <c r="HG70" s="59"/>
      <c r="HH70" s="59"/>
      <c r="HI70" s="59"/>
      <c r="HJ70" s="59"/>
      <c r="HK70" s="59"/>
      <c r="HL70" s="59"/>
      <c r="HM70" s="59"/>
      <c r="HN70" s="59"/>
      <c r="HO70" s="59"/>
      <c r="HP70" s="59"/>
      <c r="HQ70" s="59"/>
      <c r="HR70" s="59"/>
      <c r="HS70" s="59"/>
      <c r="HT70" s="59"/>
      <c r="HU70" s="59"/>
      <c r="HV70" s="59"/>
      <c r="HW70" s="59"/>
      <c r="HX70" s="59"/>
      <c r="HY70" s="59"/>
      <c r="HZ70" s="59"/>
      <c r="IA70" s="59"/>
      <c r="IB70" s="59"/>
      <c r="IC70" s="59"/>
      <c r="ID70" s="59"/>
      <c r="IE70" s="59"/>
      <c r="IF70" s="59"/>
      <c r="IG70" s="59"/>
      <c r="IH70" s="59"/>
      <c r="II70" s="59"/>
      <c r="IJ70" s="59"/>
      <c r="IK70" s="59"/>
      <c r="IL70" s="59"/>
      <c r="IM70" s="59"/>
      <c r="IN70" s="59"/>
      <c r="IO70" s="59"/>
      <c r="IP70" s="59"/>
      <c r="IQ70" s="59"/>
      <c r="IR70" s="59"/>
      <c r="IS70" s="59"/>
      <c r="IT70" s="59"/>
      <c r="IU70" s="59"/>
      <c r="IV70" s="59"/>
    </row>
    <row r="71" spans="1:256" x14ac:dyDescent="0.2">
      <c r="F71" s="46"/>
      <c r="G71" s="107"/>
      <c r="H71" s="46"/>
      <c r="I71" s="82"/>
      <c r="J71" s="46"/>
      <c r="K71" s="107"/>
      <c r="L71" s="46"/>
      <c r="M71" s="82"/>
    </row>
    <row r="72" spans="1:256" x14ac:dyDescent="0.2">
      <c r="F72" s="46"/>
      <c r="G72" s="107"/>
      <c r="H72" s="46"/>
      <c r="I72" s="82"/>
      <c r="J72" s="46"/>
      <c r="K72" s="107"/>
      <c r="L72" s="46"/>
      <c r="M72" s="82"/>
    </row>
    <row r="73" spans="1:256" x14ac:dyDescent="0.2">
      <c r="F73" s="46"/>
      <c r="G73" s="107"/>
      <c r="H73" s="46"/>
      <c r="I73" s="82"/>
      <c r="J73" s="46"/>
      <c r="K73" s="107"/>
      <c r="L73" s="46"/>
      <c r="M73" s="82"/>
    </row>
    <row r="74" spans="1:256" x14ac:dyDescent="0.2">
      <c r="F74" s="46"/>
      <c r="G74" s="107"/>
      <c r="H74" s="46"/>
      <c r="I74" s="82"/>
      <c r="J74" s="46"/>
      <c r="K74" s="107"/>
      <c r="L74" s="46"/>
      <c r="M74" s="82"/>
    </row>
    <row r="75" spans="1:256" x14ac:dyDescent="0.2">
      <c r="F75" s="46"/>
      <c r="G75" s="107"/>
      <c r="H75" s="46"/>
      <c r="I75" s="82"/>
      <c r="J75" s="46"/>
      <c r="K75" s="107"/>
      <c r="L75" s="46"/>
      <c r="M75" s="82"/>
    </row>
    <row r="76" spans="1:256" x14ac:dyDescent="0.2">
      <c r="F76" s="46"/>
      <c r="G76" s="107"/>
      <c r="H76" s="46"/>
      <c r="I76" s="82"/>
      <c r="J76" s="46"/>
      <c r="K76" s="107"/>
      <c r="L76" s="46"/>
      <c r="M76" s="82"/>
    </row>
    <row r="77" spans="1:256" x14ac:dyDescent="0.2">
      <c r="G77" s="107"/>
      <c r="I77" s="82"/>
      <c r="K77" s="107"/>
      <c r="M77" s="82"/>
      <c r="N77" s="22"/>
    </row>
    <row r="78" spans="1:256" x14ac:dyDescent="0.2">
      <c r="G78" s="107"/>
      <c r="I78" s="82"/>
      <c r="K78" s="107"/>
      <c r="M78" s="82"/>
    </row>
    <row r="79" spans="1:256" x14ac:dyDescent="0.2">
      <c r="G79" s="107"/>
      <c r="I79" s="82"/>
      <c r="K79" s="107"/>
      <c r="M79" s="82"/>
      <c r="N79" s="22"/>
    </row>
    <row r="80" spans="1:256" s="73" customFormat="1" ht="15" customHeight="1" x14ac:dyDescent="0.2">
      <c r="A80" s="69"/>
      <c r="B80" s="69"/>
      <c r="C80" s="76"/>
      <c r="D80" s="67"/>
      <c r="E80" s="72"/>
      <c r="G80" s="177">
        <v>44805</v>
      </c>
      <c r="I80" s="82"/>
      <c r="K80" s="177">
        <v>44896</v>
      </c>
      <c r="M80" s="82"/>
      <c r="N80" s="89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  <c r="EO80" s="77"/>
      <c r="EP80" s="77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77"/>
      <c r="FL80" s="77"/>
      <c r="FM80" s="77"/>
      <c r="FN80" s="77"/>
      <c r="FO80" s="77"/>
      <c r="FP80" s="77"/>
      <c r="FQ80" s="77"/>
      <c r="FR80" s="77"/>
      <c r="FS80" s="77"/>
      <c r="FT80" s="77"/>
      <c r="FU80" s="77"/>
      <c r="FV80" s="77"/>
      <c r="FW80" s="77"/>
      <c r="FX80" s="77"/>
      <c r="FY80" s="77"/>
      <c r="FZ80" s="77"/>
      <c r="GA80" s="77"/>
      <c r="GB80" s="77"/>
      <c r="GC80" s="77"/>
      <c r="GD80" s="77"/>
      <c r="GE80" s="77"/>
      <c r="GF80" s="77"/>
      <c r="GG80" s="77"/>
      <c r="GH80" s="77"/>
      <c r="GI80" s="77"/>
      <c r="GJ80" s="77"/>
      <c r="GK80" s="77"/>
      <c r="GL80" s="77"/>
      <c r="GM80" s="77"/>
      <c r="GN80" s="77"/>
      <c r="GO80" s="77"/>
      <c r="GP80" s="77"/>
      <c r="GQ80" s="77"/>
      <c r="GR80" s="77"/>
      <c r="GS80" s="77"/>
      <c r="GT80" s="77"/>
      <c r="GU80" s="77"/>
      <c r="GV80" s="77"/>
      <c r="GW80" s="77"/>
      <c r="GX80" s="77"/>
      <c r="GY80" s="77"/>
      <c r="GZ80" s="77"/>
      <c r="HA80" s="77"/>
      <c r="HB80" s="77"/>
      <c r="HC80" s="77"/>
      <c r="HD80" s="77"/>
      <c r="HE80" s="77"/>
      <c r="HF80" s="77"/>
      <c r="HG80" s="77"/>
      <c r="HH80" s="77"/>
      <c r="HI80" s="77"/>
      <c r="HJ80" s="77"/>
      <c r="HK80" s="77"/>
      <c r="HL80" s="77"/>
      <c r="HM80" s="77"/>
      <c r="HN80" s="77"/>
      <c r="HO80" s="77"/>
      <c r="HP80" s="77"/>
      <c r="HQ80" s="77"/>
      <c r="HR80" s="77"/>
      <c r="HS80" s="77"/>
      <c r="HT80" s="77"/>
      <c r="HU80" s="77"/>
      <c r="HV80" s="77"/>
      <c r="HW80" s="77"/>
      <c r="HX80" s="77"/>
      <c r="HY80" s="77"/>
      <c r="HZ80" s="77"/>
      <c r="IA80" s="77"/>
      <c r="IB80" s="77"/>
      <c r="IC80" s="77"/>
      <c r="ID80" s="77"/>
      <c r="IE80" s="77"/>
      <c r="IF80" s="77"/>
      <c r="IG80" s="77"/>
      <c r="IH80" s="77"/>
      <c r="II80" s="77"/>
      <c r="IJ80" s="77"/>
      <c r="IK80" s="77"/>
      <c r="IL80" s="77"/>
      <c r="IM80" s="77"/>
      <c r="IN80" s="77"/>
      <c r="IO80" s="77"/>
      <c r="IP80" s="77"/>
      <c r="IQ80" s="77"/>
      <c r="IR80" s="77"/>
      <c r="IS80" s="77"/>
      <c r="IT80" s="77"/>
      <c r="IU80" s="77"/>
      <c r="IV80" s="77"/>
    </row>
    <row r="81" spans="1:256" s="73" customFormat="1" x14ac:dyDescent="0.2">
      <c r="A81" s="69" t="s">
        <v>51</v>
      </c>
      <c r="B81" s="76" t="s">
        <v>19</v>
      </c>
      <c r="C81" s="76" t="s">
        <v>20</v>
      </c>
      <c r="D81" s="219" t="s">
        <v>52</v>
      </c>
      <c r="E81" s="69"/>
      <c r="F81" s="49" t="s">
        <v>53</v>
      </c>
      <c r="G81" s="178" t="s">
        <v>54</v>
      </c>
      <c r="H81" s="49" t="s">
        <v>53</v>
      </c>
      <c r="I81" s="82"/>
      <c r="J81" s="49" t="s">
        <v>53</v>
      </c>
      <c r="K81" s="178" t="s">
        <v>54</v>
      </c>
      <c r="L81" s="49" t="s">
        <v>53</v>
      </c>
      <c r="M81" s="82"/>
      <c r="N81" s="89" t="s">
        <v>55</v>
      </c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77"/>
      <c r="EP81" s="77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77"/>
      <c r="FL81" s="77"/>
      <c r="FM81" s="77"/>
      <c r="FN81" s="77"/>
      <c r="FO81" s="77"/>
      <c r="FP81" s="77"/>
      <c r="FQ81" s="77"/>
      <c r="FR81" s="77"/>
      <c r="FS81" s="77"/>
      <c r="FT81" s="77"/>
      <c r="FU81" s="77"/>
      <c r="FV81" s="77"/>
      <c r="FW81" s="77"/>
      <c r="FX81" s="77"/>
      <c r="FY81" s="77"/>
      <c r="FZ81" s="77"/>
      <c r="GA81" s="77"/>
      <c r="GB81" s="77"/>
      <c r="GC81" s="77"/>
      <c r="GD81" s="77"/>
      <c r="GE81" s="77"/>
      <c r="GF81" s="77"/>
      <c r="GG81" s="77"/>
      <c r="GH81" s="77"/>
      <c r="GI81" s="77"/>
      <c r="GJ81" s="77"/>
      <c r="GK81" s="77"/>
      <c r="GL81" s="77"/>
      <c r="GM81" s="77"/>
      <c r="GN81" s="77"/>
      <c r="GO81" s="77"/>
      <c r="GP81" s="77"/>
      <c r="GQ81" s="77"/>
      <c r="GR81" s="77"/>
      <c r="GS81" s="77"/>
      <c r="GT81" s="77"/>
      <c r="GU81" s="77"/>
      <c r="GV81" s="77"/>
      <c r="GW81" s="77"/>
      <c r="GX81" s="77"/>
      <c r="GY81" s="77"/>
      <c r="GZ81" s="77"/>
      <c r="HA81" s="77"/>
      <c r="HB81" s="77"/>
      <c r="HC81" s="77"/>
      <c r="HD81" s="77"/>
      <c r="HE81" s="77"/>
      <c r="HF81" s="77"/>
      <c r="HG81" s="77"/>
      <c r="HH81" s="77"/>
      <c r="HI81" s="77"/>
      <c r="HJ81" s="77"/>
      <c r="HK81" s="77"/>
      <c r="HL81" s="77"/>
      <c r="HM81" s="77"/>
      <c r="HN81" s="77"/>
      <c r="HO81" s="77"/>
      <c r="HP81" s="77"/>
      <c r="HQ81" s="77"/>
      <c r="HR81" s="77"/>
      <c r="HS81" s="77"/>
      <c r="HT81" s="77"/>
      <c r="HU81" s="77"/>
      <c r="HV81" s="77"/>
      <c r="HW81" s="77"/>
      <c r="HX81" s="77"/>
      <c r="HY81" s="77"/>
      <c r="HZ81" s="77"/>
      <c r="IA81" s="77"/>
      <c r="IB81" s="77"/>
      <c r="IC81" s="77"/>
      <c r="ID81" s="77"/>
      <c r="IE81" s="77"/>
      <c r="IF81" s="77"/>
      <c r="IG81" s="77"/>
      <c r="IH81" s="77"/>
      <c r="II81" s="77"/>
      <c r="IJ81" s="77"/>
      <c r="IK81" s="77"/>
      <c r="IL81" s="77"/>
      <c r="IM81" s="77"/>
      <c r="IN81" s="77"/>
      <c r="IO81" s="77"/>
      <c r="IP81" s="77"/>
      <c r="IQ81" s="77"/>
      <c r="IR81" s="77"/>
      <c r="IS81" s="77"/>
      <c r="IT81" s="77"/>
      <c r="IU81" s="77"/>
      <c r="IV81" s="77"/>
    </row>
    <row r="82" spans="1:256" s="73" customFormat="1" x14ac:dyDescent="0.2">
      <c r="A82" s="69"/>
      <c r="B82" s="76" t="s">
        <v>26</v>
      </c>
      <c r="C82" s="76" t="s">
        <v>27</v>
      </c>
      <c r="D82" s="219" t="s">
        <v>56</v>
      </c>
      <c r="E82" s="69"/>
      <c r="F82" s="49" t="s">
        <v>57</v>
      </c>
      <c r="G82" s="71" t="s">
        <v>58</v>
      </c>
      <c r="H82" s="49" t="s">
        <v>57</v>
      </c>
      <c r="I82" s="82"/>
      <c r="J82" s="49" t="s">
        <v>57</v>
      </c>
      <c r="K82" s="71" t="s">
        <v>58</v>
      </c>
      <c r="L82" s="49" t="s">
        <v>57</v>
      </c>
      <c r="M82" s="82"/>
      <c r="N82" s="89" t="s">
        <v>17</v>
      </c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77"/>
      <c r="DT82" s="77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7"/>
      <c r="EL82" s="77"/>
      <c r="EM82" s="77"/>
      <c r="EN82" s="77"/>
      <c r="EO82" s="77"/>
      <c r="EP82" s="77"/>
      <c r="EQ82" s="77"/>
      <c r="ER82" s="77"/>
      <c r="ES82" s="77"/>
      <c r="ET82" s="77"/>
      <c r="EU82" s="77"/>
      <c r="EV82" s="77"/>
      <c r="EW82" s="77"/>
      <c r="EX82" s="77"/>
      <c r="EY82" s="77"/>
      <c r="EZ82" s="77"/>
      <c r="FA82" s="77"/>
      <c r="FB82" s="77"/>
      <c r="FC82" s="77"/>
      <c r="FD82" s="77"/>
      <c r="FE82" s="77"/>
      <c r="FF82" s="77"/>
      <c r="FG82" s="77"/>
      <c r="FH82" s="77"/>
      <c r="FI82" s="77"/>
      <c r="FJ82" s="77"/>
      <c r="FK82" s="77"/>
      <c r="FL82" s="77"/>
      <c r="FM82" s="77"/>
      <c r="FN82" s="77"/>
      <c r="FO82" s="77"/>
      <c r="FP82" s="77"/>
      <c r="FQ82" s="77"/>
      <c r="FR82" s="77"/>
      <c r="FS82" s="77"/>
      <c r="FT82" s="77"/>
      <c r="FU82" s="77"/>
      <c r="FV82" s="77"/>
      <c r="FW82" s="77"/>
      <c r="FX82" s="77"/>
      <c r="FY82" s="77"/>
      <c r="FZ82" s="77"/>
      <c r="GA82" s="77"/>
      <c r="GB82" s="77"/>
      <c r="GC82" s="77"/>
      <c r="GD82" s="77"/>
      <c r="GE82" s="77"/>
      <c r="GF82" s="77"/>
      <c r="GG82" s="77"/>
      <c r="GH82" s="77"/>
      <c r="GI82" s="77"/>
      <c r="GJ82" s="77"/>
      <c r="GK82" s="77"/>
      <c r="GL82" s="77"/>
      <c r="GM82" s="77"/>
      <c r="GN82" s="77"/>
      <c r="GO82" s="77"/>
      <c r="GP82" s="77"/>
      <c r="GQ82" s="77"/>
      <c r="GR82" s="77"/>
      <c r="GS82" s="77"/>
      <c r="GT82" s="77"/>
      <c r="GU82" s="77"/>
      <c r="GV82" s="77"/>
      <c r="GW82" s="77"/>
      <c r="GX82" s="77"/>
      <c r="GY82" s="77"/>
      <c r="GZ82" s="77"/>
      <c r="HA82" s="77"/>
      <c r="HB82" s="77"/>
      <c r="HC82" s="77"/>
      <c r="HD82" s="77"/>
      <c r="HE82" s="77"/>
      <c r="HF82" s="77"/>
      <c r="HG82" s="77"/>
      <c r="HH82" s="77"/>
      <c r="HI82" s="77"/>
      <c r="HJ82" s="77"/>
      <c r="HK82" s="77"/>
      <c r="HL82" s="77"/>
      <c r="HM82" s="77"/>
      <c r="HN82" s="77"/>
      <c r="HO82" s="77"/>
      <c r="HP82" s="77"/>
      <c r="HQ82" s="77"/>
      <c r="HR82" s="77"/>
      <c r="HS82" s="77"/>
      <c r="HT82" s="77"/>
      <c r="HU82" s="77"/>
      <c r="HV82" s="77"/>
      <c r="HW82" s="77"/>
      <c r="HX82" s="77"/>
      <c r="HY82" s="77"/>
      <c r="HZ82" s="77"/>
      <c r="IA82" s="77"/>
      <c r="IB82" s="77"/>
      <c r="IC82" s="77"/>
      <c r="ID82" s="77"/>
      <c r="IE82" s="77"/>
      <c r="IF82" s="77"/>
      <c r="IG82" s="77"/>
      <c r="IH82" s="77"/>
      <c r="II82" s="77"/>
      <c r="IJ82" s="77"/>
      <c r="IK82" s="77"/>
      <c r="IL82" s="77"/>
      <c r="IM82" s="77"/>
      <c r="IN82" s="77"/>
      <c r="IO82" s="77"/>
      <c r="IP82" s="77"/>
      <c r="IQ82" s="77"/>
      <c r="IR82" s="77"/>
      <c r="IS82" s="77"/>
      <c r="IT82" s="77"/>
      <c r="IU82" s="77"/>
      <c r="IV82" s="77"/>
    </row>
    <row r="83" spans="1:256" s="73" customFormat="1" ht="7.9" customHeight="1" x14ac:dyDescent="0.2">
      <c r="A83" s="81"/>
      <c r="B83" s="84"/>
      <c r="C83" s="84"/>
      <c r="D83" s="220"/>
      <c r="E83" s="81"/>
      <c r="F83" s="82"/>
      <c r="G83" s="88"/>
      <c r="H83" s="82"/>
      <c r="I83" s="82"/>
      <c r="J83" s="82"/>
      <c r="K83" s="88"/>
      <c r="L83" s="82"/>
      <c r="M83" s="82"/>
      <c r="N83" s="90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7"/>
      <c r="DR83" s="77"/>
      <c r="DS83" s="77"/>
      <c r="DT83" s="77"/>
      <c r="DU83" s="77"/>
      <c r="DV83" s="77"/>
      <c r="DW83" s="77"/>
      <c r="DX83" s="77"/>
      <c r="DY83" s="77"/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7"/>
      <c r="EL83" s="77"/>
      <c r="EM83" s="77"/>
      <c r="EN83" s="77"/>
      <c r="EO83" s="77"/>
      <c r="EP83" s="77"/>
      <c r="EQ83" s="77"/>
      <c r="ER83" s="77"/>
      <c r="ES83" s="77"/>
      <c r="ET83" s="77"/>
      <c r="EU83" s="77"/>
      <c r="EV83" s="77"/>
      <c r="EW83" s="77"/>
      <c r="EX83" s="77"/>
      <c r="EY83" s="77"/>
      <c r="EZ83" s="77"/>
      <c r="FA83" s="77"/>
      <c r="FB83" s="77"/>
      <c r="FC83" s="77"/>
      <c r="FD83" s="77"/>
      <c r="FE83" s="77"/>
      <c r="FF83" s="77"/>
      <c r="FG83" s="77"/>
      <c r="FH83" s="77"/>
      <c r="FI83" s="77"/>
      <c r="FJ83" s="77"/>
      <c r="FK83" s="77"/>
      <c r="FL83" s="77"/>
      <c r="FM83" s="77"/>
      <c r="FN83" s="77"/>
      <c r="FO83" s="77"/>
      <c r="FP83" s="77"/>
      <c r="FQ83" s="77"/>
      <c r="FR83" s="77"/>
      <c r="FS83" s="77"/>
      <c r="FT83" s="77"/>
      <c r="FU83" s="77"/>
      <c r="FV83" s="77"/>
      <c r="FW83" s="77"/>
      <c r="FX83" s="77"/>
      <c r="FY83" s="77"/>
      <c r="FZ83" s="77"/>
      <c r="GA83" s="77"/>
      <c r="GB83" s="77"/>
      <c r="GC83" s="77"/>
      <c r="GD83" s="77"/>
      <c r="GE83" s="77"/>
      <c r="GF83" s="77"/>
      <c r="GG83" s="77"/>
      <c r="GH83" s="77"/>
      <c r="GI83" s="77"/>
      <c r="GJ83" s="77"/>
      <c r="GK83" s="77"/>
      <c r="GL83" s="77"/>
      <c r="GM83" s="77"/>
      <c r="GN83" s="77"/>
      <c r="GO83" s="77"/>
      <c r="GP83" s="77"/>
      <c r="GQ83" s="77"/>
      <c r="GR83" s="77"/>
      <c r="GS83" s="77"/>
      <c r="GT83" s="77"/>
      <c r="GU83" s="77"/>
      <c r="GV83" s="77"/>
      <c r="GW83" s="77"/>
      <c r="GX83" s="77"/>
      <c r="GY83" s="77"/>
      <c r="GZ83" s="77"/>
      <c r="HA83" s="77"/>
      <c r="HB83" s="77"/>
      <c r="HC83" s="77"/>
      <c r="HD83" s="77"/>
      <c r="HE83" s="77"/>
      <c r="HF83" s="77"/>
      <c r="HG83" s="77"/>
      <c r="HH83" s="77"/>
      <c r="HI83" s="77"/>
      <c r="HJ83" s="77"/>
      <c r="HK83" s="77"/>
      <c r="HL83" s="77"/>
      <c r="HM83" s="77"/>
      <c r="HN83" s="77"/>
      <c r="HO83" s="77"/>
      <c r="HP83" s="77"/>
      <c r="HQ83" s="77"/>
      <c r="HR83" s="77"/>
      <c r="HS83" s="77"/>
      <c r="HT83" s="77"/>
      <c r="HU83" s="77"/>
      <c r="HV83" s="77"/>
      <c r="HW83" s="77"/>
      <c r="HX83" s="77"/>
      <c r="HY83" s="77"/>
      <c r="HZ83" s="77"/>
      <c r="IA83" s="77"/>
      <c r="IB83" s="77"/>
      <c r="IC83" s="77"/>
      <c r="ID83" s="77"/>
      <c r="IE83" s="77"/>
      <c r="IF83" s="77"/>
      <c r="IG83" s="77"/>
      <c r="IH83" s="77"/>
      <c r="II83" s="77"/>
      <c r="IJ83" s="77"/>
      <c r="IK83" s="77"/>
      <c r="IL83" s="77"/>
      <c r="IM83" s="77"/>
      <c r="IN83" s="77"/>
      <c r="IO83" s="77"/>
      <c r="IP83" s="77"/>
      <c r="IQ83" s="77"/>
      <c r="IR83" s="77"/>
      <c r="IS83" s="77"/>
      <c r="IT83" s="77"/>
      <c r="IU83" s="77"/>
      <c r="IV83" s="77"/>
    </row>
    <row r="84" spans="1:256" x14ac:dyDescent="0.2">
      <c r="G84" s="107"/>
      <c r="I84" s="82"/>
      <c r="K84" s="107"/>
      <c r="M84" s="82"/>
      <c r="N84" s="22"/>
    </row>
    <row r="85" spans="1:256" s="14" customFormat="1" x14ac:dyDescent="0.2">
      <c r="A85" s="34" t="s">
        <v>96</v>
      </c>
      <c r="B85" s="38" t="s">
        <v>114</v>
      </c>
      <c r="C85" s="165"/>
      <c r="D85" s="189">
        <v>44926</v>
      </c>
      <c r="E85" s="43"/>
      <c r="F85" s="22">
        <v>1032392.58</v>
      </c>
      <c r="G85" s="107">
        <f t="shared" ref="G85" si="14">H85/F85</f>
        <v>1</v>
      </c>
      <c r="H85" s="22">
        <v>1032392.58</v>
      </c>
      <c r="I85" s="87" t="s">
        <v>61</v>
      </c>
      <c r="J85" s="22">
        <v>1038993.56</v>
      </c>
      <c r="K85" s="107">
        <f t="shared" ref="K85:K91" si="15">L85/J85</f>
        <v>1</v>
      </c>
      <c r="L85" s="22">
        <v>1038993.56</v>
      </c>
      <c r="M85" s="85"/>
      <c r="N85" s="8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  <c r="DB85" s="59"/>
      <c r="DC85" s="59"/>
      <c r="DD85" s="59"/>
      <c r="DE85" s="59"/>
      <c r="DF85" s="59"/>
      <c r="DG85" s="59"/>
      <c r="DH85" s="59"/>
      <c r="DI85" s="59"/>
      <c r="DJ85" s="59"/>
      <c r="DK85" s="59"/>
      <c r="DL85" s="59"/>
      <c r="DM85" s="59"/>
      <c r="DN85" s="59"/>
      <c r="DO85" s="59"/>
      <c r="DP85" s="59"/>
      <c r="DQ85" s="59"/>
      <c r="DR85" s="59"/>
      <c r="DS85" s="59"/>
      <c r="DT85" s="59"/>
      <c r="DU85" s="59"/>
      <c r="DV85" s="59"/>
      <c r="DW85" s="59"/>
      <c r="DX85" s="59"/>
      <c r="DY85" s="59"/>
      <c r="DZ85" s="59"/>
      <c r="EA85" s="59"/>
      <c r="EB85" s="59"/>
      <c r="EC85" s="59"/>
      <c r="ED85" s="59"/>
      <c r="EE85" s="59"/>
      <c r="EF85" s="59"/>
      <c r="EG85" s="59"/>
      <c r="EH85" s="59"/>
      <c r="EI85" s="59"/>
      <c r="EJ85" s="59"/>
      <c r="EK85" s="59"/>
      <c r="EL85" s="59"/>
      <c r="EM85" s="59"/>
      <c r="EN85" s="59"/>
      <c r="EO85" s="59"/>
      <c r="EP85" s="59"/>
      <c r="EQ85" s="59"/>
      <c r="ER85" s="59"/>
      <c r="ES85" s="59"/>
      <c r="ET85" s="59"/>
      <c r="EU85" s="59"/>
      <c r="EV85" s="59"/>
      <c r="EW85" s="59"/>
      <c r="EX85" s="59"/>
      <c r="EY85" s="59"/>
      <c r="EZ85" s="59"/>
      <c r="FA85" s="59"/>
      <c r="FB85" s="59"/>
      <c r="FC85" s="59"/>
      <c r="FD85" s="59"/>
      <c r="FE85" s="59"/>
      <c r="FF85" s="59"/>
      <c r="FG85" s="59"/>
      <c r="FH85" s="59"/>
      <c r="FI85" s="59"/>
      <c r="FJ85" s="59"/>
      <c r="FK85" s="59"/>
      <c r="FL85" s="59"/>
      <c r="FM85" s="59"/>
      <c r="FN85" s="59"/>
      <c r="FO85" s="59"/>
      <c r="FP85" s="59"/>
      <c r="FQ85" s="59"/>
      <c r="FR85" s="59"/>
      <c r="FS85" s="59"/>
      <c r="FT85" s="59"/>
      <c r="FU85" s="59"/>
      <c r="FV85" s="59"/>
      <c r="FW85" s="59"/>
      <c r="FX85" s="59"/>
      <c r="FY85" s="59"/>
      <c r="FZ85" s="59"/>
      <c r="GA85" s="59"/>
      <c r="GB85" s="59"/>
      <c r="GC85" s="59"/>
      <c r="GD85" s="59"/>
      <c r="GE85" s="59"/>
      <c r="GF85" s="59"/>
      <c r="GG85" s="59"/>
      <c r="GH85" s="59"/>
      <c r="GI85" s="59"/>
      <c r="GJ85" s="59"/>
      <c r="GK85" s="59"/>
      <c r="GL85" s="59"/>
      <c r="GM85" s="59"/>
      <c r="GN85" s="59"/>
      <c r="GO85" s="59"/>
      <c r="GP85" s="59"/>
      <c r="GQ85" s="59"/>
      <c r="GR85" s="59"/>
      <c r="GS85" s="59"/>
      <c r="GT85" s="59"/>
      <c r="GU85" s="59"/>
      <c r="GV85" s="59"/>
      <c r="GW85" s="59"/>
      <c r="GX85" s="59"/>
      <c r="GY85" s="59"/>
      <c r="GZ85" s="59"/>
      <c r="HA85" s="59"/>
      <c r="HB85" s="59"/>
      <c r="HC85" s="59"/>
      <c r="HD85" s="59"/>
      <c r="HE85" s="59"/>
      <c r="HF85" s="59"/>
      <c r="HG85" s="59"/>
      <c r="HH85" s="59"/>
      <c r="HI85" s="59"/>
      <c r="HJ85" s="59"/>
      <c r="HK85" s="59"/>
      <c r="HL85" s="59"/>
      <c r="HM85" s="59"/>
      <c r="HN85" s="59"/>
      <c r="HO85" s="59"/>
      <c r="HP85" s="59"/>
      <c r="HQ85" s="59"/>
      <c r="HR85" s="59"/>
      <c r="HS85" s="59"/>
      <c r="HT85" s="59"/>
      <c r="HU85" s="59"/>
      <c r="HV85" s="59"/>
      <c r="HW85" s="59"/>
      <c r="HX85" s="59"/>
      <c r="HY85" s="59"/>
      <c r="HZ85" s="59"/>
      <c r="IA85" s="59"/>
      <c r="IB85" s="59"/>
      <c r="IC85" s="59"/>
      <c r="ID85" s="59"/>
      <c r="IE85" s="59"/>
      <c r="IF85" s="59"/>
      <c r="IG85" s="59"/>
      <c r="IH85" s="59"/>
      <c r="II85" s="59"/>
      <c r="IJ85" s="59"/>
      <c r="IK85" s="59"/>
      <c r="IL85" s="59"/>
      <c r="IM85" s="59"/>
      <c r="IN85" s="59"/>
      <c r="IO85" s="59"/>
      <c r="IP85" s="59"/>
      <c r="IQ85" s="59"/>
      <c r="IR85" s="59"/>
      <c r="IS85" s="59"/>
      <c r="IT85" s="59"/>
      <c r="IU85" s="59"/>
      <c r="IV85" s="59"/>
    </row>
    <row r="86" spans="1:256" s="14" customFormat="1" x14ac:dyDescent="0.2">
      <c r="A86" s="34"/>
      <c r="B86" s="34"/>
      <c r="C86" s="165"/>
      <c r="D86" s="66"/>
      <c r="E86" s="34"/>
      <c r="F86" s="46">
        <f>SUM(F85)</f>
        <v>1032392.58</v>
      </c>
      <c r="G86" s="107"/>
      <c r="H86" s="46">
        <f>SUM(H85)</f>
        <v>1032392.58</v>
      </c>
      <c r="I86" s="82"/>
      <c r="J86" s="46">
        <f>SUM(J85)</f>
        <v>1038993.56</v>
      </c>
      <c r="K86" s="107"/>
      <c r="L86" s="46">
        <f>SUM(L85)</f>
        <v>1038993.56</v>
      </c>
      <c r="M86" s="83"/>
      <c r="N86" s="89">
        <f>SUM(L86-H86)</f>
        <v>6600.9800000000978</v>
      </c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59"/>
      <c r="DE86" s="59"/>
      <c r="DF86" s="59"/>
      <c r="DG86" s="59"/>
      <c r="DH86" s="59"/>
      <c r="DI86" s="59"/>
      <c r="DJ86" s="59"/>
      <c r="DK86" s="59"/>
      <c r="DL86" s="59"/>
      <c r="DM86" s="59"/>
      <c r="DN86" s="59"/>
      <c r="DO86" s="59"/>
      <c r="DP86" s="59"/>
      <c r="DQ86" s="59"/>
      <c r="DR86" s="59"/>
      <c r="DS86" s="59"/>
      <c r="DT86" s="59"/>
      <c r="DU86" s="59"/>
      <c r="DV86" s="59"/>
      <c r="DW86" s="59"/>
      <c r="DX86" s="59"/>
      <c r="DY86" s="59"/>
      <c r="DZ86" s="59"/>
      <c r="EA86" s="59"/>
      <c r="EB86" s="59"/>
      <c r="EC86" s="59"/>
      <c r="ED86" s="59"/>
      <c r="EE86" s="59"/>
      <c r="EF86" s="59"/>
      <c r="EG86" s="59"/>
      <c r="EH86" s="59"/>
      <c r="EI86" s="59"/>
      <c r="EJ86" s="59"/>
      <c r="EK86" s="59"/>
      <c r="EL86" s="59"/>
      <c r="EM86" s="59"/>
      <c r="EN86" s="59"/>
      <c r="EO86" s="59"/>
      <c r="EP86" s="59"/>
      <c r="EQ86" s="59"/>
      <c r="ER86" s="59"/>
      <c r="ES86" s="59"/>
      <c r="ET86" s="59"/>
      <c r="EU86" s="59"/>
      <c r="EV86" s="59"/>
      <c r="EW86" s="59"/>
      <c r="EX86" s="59"/>
      <c r="EY86" s="59"/>
      <c r="EZ86" s="59"/>
      <c r="FA86" s="59"/>
      <c r="FB86" s="59"/>
      <c r="FC86" s="59"/>
      <c r="FD86" s="59"/>
      <c r="FE86" s="59"/>
      <c r="FF86" s="59"/>
      <c r="FG86" s="59"/>
      <c r="FH86" s="59"/>
      <c r="FI86" s="59"/>
      <c r="FJ86" s="59"/>
      <c r="FK86" s="59"/>
      <c r="FL86" s="59"/>
      <c r="FM86" s="59"/>
      <c r="FN86" s="59"/>
      <c r="FO86" s="59"/>
      <c r="FP86" s="59"/>
      <c r="FQ86" s="59"/>
      <c r="FR86" s="59"/>
      <c r="FS86" s="59"/>
      <c r="FT86" s="59"/>
      <c r="FU86" s="59"/>
      <c r="FV86" s="59"/>
      <c r="FW86" s="59"/>
      <c r="FX86" s="59"/>
      <c r="FY86" s="59"/>
      <c r="FZ86" s="59"/>
      <c r="GA86" s="59"/>
      <c r="GB86" s="59"/>
      <c r="GC86" s="59"/>
      <c r="GD86" s="59"/>
      <c r="GE86" s="59"/>
      <c r="GF86" s="59"/>
      <c r="GG86" s="59"/>
      <c r="GH86" s="59"/>
      <c r="GI86" s="59"/>
      <c r="GJ86" s="59"/>
      <c r="GK86" s="59"/>
      <c r="GL86" s="59"/>
      <c r="GM86" s="59"/>
      <c r="GN86" s="59"/>
      <c r="GO86" s="59"/>
      <c r="GP86" s="59"/>
      <c r="GQ86" s="59"/>
      <c r="GR86" s="59"/>
      <c r="GS86" s="59"/>
      <c r="GT86" s="59"/>
      <c r="GU86" s="59"/>
      <c r="GV86" s="59"/>
      <c r="GW86" s="59"/>
      <c r="GX86" s="59"/>
      <c r="GY86" s="59"/>
      <c r="GZ86" s="59"/>
      <c r="HA86" s="59"/>
      <c r="HB86" s="59"/>
      <c r="HC86" s="59"/>
      <c r="HD86" s="59"/>
      <c r="HE86" s="59"/>
      <c r="HF86" s="59"/>
      <c r="HG86" s="59"/>
      <c r="HH86" s="59"/>
      <c r="HI86" s="59"/>
      <c r="HJ86" s="59"/>
      <c r="HK86" s="59"/>
      <c r="HL86" s="59"/>
      <c r="HM86" s="59"/>
      <c r="HN86" s="59"/>
      <c r="HO86" s="59"/>
      <c r="HP86" s="59"/>
      <c r="HQ86" s="59"/>
      <c r="HR86" s="59"/>
      <c r="HS86" s="59"/>
      <c r="HT86" s="59"/>
      <c r="HU86" s="59"/>
      <c r="HV86" s="59"/>
      <c r="HW86" s="59"/>
      <c r="HX86" s="59"/>
      <c r="HY86" s="59"/>
      <c r="HZ86" s="59"/>
      <c r="IA86" s="59"/>
      <c r="IB86" s="59"/>
      <c r="IC86" s="59"/>
      <c r="ID86" s="59"/>
      <c r="IE86" s="59"/>
      <c r="IF86" s="59"/>
      <c r="IG86" s="59"/>
      <c r="IH86" s="59"/>
      <c r="II86" s="59"/>
      <c r="IJ86" s="59"/>
      <c r="IK86" s="59"/>
      <c r="IL86" s="59"/>
      <c r="IM86" s="59"/>
      <c r="IN86" s="59"/>
      <c r="IO86" s="59"/>
      <c r="IP86" s="59"/>
      <c r="IQ86" s="59"/>
      <c r="IR86" s="59"/>
      <c r="IS86" s="59"/>
      <c r="IT86" s="59"/>
      <c r="IU86" s="59"/>
      <c r="IV86" s="59"/>
    </row>
    <row r="87" spans="1:256" s="14" customFormat="1" x14ac:dyDescent="0.2">
      <c r="A87" s="34"/>
      <c r="B87" s="34"/>
      <c r="C87" s="165"/>
      <c r="D87" s="66"/>
      <c r="E87" s="34"/>
      <c r="F87" s="46"/>
      <c r="G87" s="107"/>
      <c r="H87" s="46"/>
      <c r="I87" s="82"/>
      <c r="J87" s="46"/>
      <c r="K87" s="107"/>
      <c r="L87" s="46"/>
      <c r="M87" s="83"/>
      <c r="N87" s="8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59"/>
      <c r="DH87" s="59"/>
      <c r="DI87" s="59"/>
      <c r="DJ87" s="59"/>
      <c r="DK87" s="59"/>
      <c r="DL87" s="59"/>
      <c r="DM87" s="59"/>
      <c r="DN87" s="59"/>
      <c r="DO87" s="59"/>
      <c r="DP87" s="59"/>
      <c r="DQ87" s="59"/>
      <c r="DR87" s="59"/>
      <c r="DS87" s="59"/>
      <c r="DT87" s="59"/>
      <c r="DU87" s="59"/>
      <c r="DV87" s="59"/>
      <c r="DW87" s="59"/>
      <c r="DX87" s="59"/>
      <c r="DY87" s="59"/>
      <c r="DZ87" s="59"/>
      <c r="EA87" s="59"/>
      <c r="EB87" s="59"/>
      <c r="EC87" s="59"/>
      <c r="ED87" s="59"/>
      <c r="EE87" s="59"/>
      <c r="EF87" s="59"/>
      <c r="EG87" s="59"/>
      <c r="EH87" s="59"/>
      <c r="EI87" s="59"/>
      <c r="EJ87" s="59"/>
      <c r="EK87" s="59"/>
      <c r="EL87" s="59"/>
      <c r="EM87" s="59"/>
      <c r="EN87" s="59"/>
      <c r="EO87" s="59"/>
      <c r="EP87" s="59"/>
      <c r="EQ87" s="59"/>
      <c r="ER87" s="59"/>
      <c r="ES87" s="59"/>
      <c r="ET87" s="59"/>
      <c r="EU87" s="59"/>
      <c r="EV87" s="59"/>
      <c r="EW87" s="59"/>
      <c r="EX87" s="59"/>
      <c r="EY87" s="59"/>
      <c r="EZ87" s="59"/>
      <c r="FA87" s="59"/>
      <c r="FB87" s="59"/>
      <c r="FC87" s="59"/>
      <c r="FD87" s="59"/>
      <c r="FE87" s="59"/>
      <c r="FF87" s="59"/>
      <c r="FG87" s="59"/>
      <c r="FH87" s="59"/>
      <c r="FI87" s="59"/>
      <c r="FJ87" s="59"/>
      <c r="FK87" s="59"/>
      <c r="FL87" s="59"/>
      <c r="FM87" s="59"/>
      <c r="FN87" s="59"/>
      <c r="FO87" s="59"/>
      <c r="FP87" s="59"/>
      <c r="FQ87" s="59"/>
      <c r="FR87" s="59"/>
      <c r="FS87" s="59"/>
      <c r="FT87" s="59"/>
      <c r="FU87" s="59"/>
      <c r="FV87" s="59"/>
      <c r="FW87" s="59"/>
      <c r="FX87" s="59"/>
      <c r="FY87" s="59"/>
      <c r="FZ87" s="59"/>
      <c r="GA87" s="59"/>
      <c r="GB87" s="59"/>
      <c r="GC87" s="59"/>
      <c r="GD87" s="59"/>
      <c r="GE87" s="59"/>
      <c r="GF87" s="59"/>
      <c r="GG87" s="59"/>
      <c r="GH87" s="59"/>
      <c r="GI87" s="59"/>
      <c r="GJ87" s="59"/>
      <c r="GK87" s="59"/>
      <c r="GL87" s="59"/>
      <c r="GM87" s="59"/>
      <c r="GN87" s="59"/>
      <c r="GO87" s="59"/>
      <c r="GP87" s="59"/>
      <c r="GQ87" s="59"/>
      <c r="GR87" s="59"/>
      <c r="GS87" s="59"/>
      <c r="GT87" s="59"/>
      <c r="GU87" s="59"/>
      <c r="GV87" s="59"/>
      <c r="GW87" s="59"/>
      <c r="GX87" s="59"/>
      <c r="GY87" s="59"/>
      <c r="GZ87" s="59"/>
      <c r="HA87" s="59"/>
      <c r="HB87" s="59"/>
      <c r="HC87" s="59"/>
      <c r="HD87" s="59"/>
      <c r="HE87" s="59"/>
      <c r="HF87" s="59"/>
      <c r="HG87" s="59"/>
      <c r="HH87" s="59"/>
      <c r="HI87" s="59"/>
      <c r="HJ87" s="59"/>
      <c r="HK87" s="59"/>
      <c r="HL87" s="59"/>
      <c r="HM87" s="59"/>
      <c r="HN87" s="59"/>
      <c r="HO87" s="59"/>
      <c r="HP87" s="59"/>
      <c r="HQ87" s="59"/>
      <c r="HR87" s="59"/>
      <c r="HS87" s="59"/>
      <c r="HT87" s="59"/>
      <c r="HU87" s="59"/>
      <c r="HV87" s="59"/>
      <c r="HW87" s="59"/>
      <c r="HX87" s="59"/>
      <c r="HY87" s="59"/>
      <c r="HZ87" s="59"/>
      <c r="IA87" s="59"/>
      <c r="IB87" s="59"/>
      <c r="IC87" s="59"/>
      <c r="ID87" s="59"/>
      <c r="IE87" s="59"/>
      <c r="IF87" s="59"/>
      <c r="IG87" s="59"/>
      <c r="IH87" s="59"/>
      <c r="II87" s="59"/>
      <c r="IJ87" s="59"/>
      <c r="IK87" s="59"/>
      <c r="IL87" s="59"/>
      <c r="IM87" s="59"/>
      <c r="IN87" s="59"/>
      <c r="IO87" s="59"/>
      <c r="IP87" s="59"/>
      <c r="IQ87" s="59"/>
      <c r="IR87" s="59"/>
      <c r="IS87" s="59"/>
      <c r="IT87" s="59"/>
      <c r="IU87" s="59"/>
      <c r="IV87" s="59"/>
    </row>
    <row r="88" spans="1:256" s="14" customFormat="1" x14ac:dyDescent="0.2">
      <c r="A88" s="34" t="s">
        <v>15</v>
      </c>
      <c r="B88" s="38" t="s">
        <v>114</v>
      </c>
      <c r="C88" s="216"/>
      <c r="D88" s="189">
        <v>44926</v>
      </c>
      <c r="E88" s="43"/>
      <c r="F88" s="22">
        <v>1863394.48</v>
      </c>
      <c r="G88" s="107">
        <f t="shared" ref="G88" si="16">H88/F88</f>
        <v>1</v>
      </c>
      <c r="H88" s="22">
        <v>1863394.48</v>
      </c>
      <c r="I88" s="87" t="s">
        <v>61</v>
      </c>
      <c r="J88" s="22">
        <v>4586276.4000000004</v>
      </c>
      <c r="K88" s="107">
        <v>1</v>
      </c>
      <c r="L88" s="22">
        <v>4586276.4000000004</v>
      </c>
      <c r="M88" s="85"/>
      <c r="N88" s="8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/>
      <c r="DH88" s="59"/>
      <c r="DI88" s="59"/>
      <c r="DJ88" s="59"/>
      <c r="DK88" s="59"/>
      <c r="DL88" s="59"/>
      <c r="DM88" s="59"/>
      <c r="DN88" s="59"/>
      <c r="DO88" s="59"/>
      <c r="DP88" s="59"/>
      <c r="DQ88" s="59"/>
      <c r="DR88" s="59"/>
      <c r="DS88" s="59"/>
      <c r="DT88" s="59"/>
      <c r="DU88" s="59"/>
      <c r="DV88" s="59"/>
      <c r="DW88" s="59"/>
      <c r="DX88" s="59"/>
      <c r="DY88" s="59"/>
      <c r="DZ88" s="59"/>
      <c r="EA88" s="59"/>
      <c r="EB88" s="59"/>
      <c r="EC88" s="59"/>
      <c r="ED88" s="59"/>
      <c r="EE88" s="59"/>
      <c r="EF88" s="59"/>
      <c r="EG88" s="59"/>
      <c r="EH88" s="59"/>
      <c r="EI88" s="59"/>
      <c r="EJ88" s="59"/>
      <c r="EK88" s="59"/>
      <c r="EL88" s="59"/>
      <c r="EM88" s="59"/>
      <c r="EN88" s="59"/>
      <c r="EO88" s="59"/>
      <c r="EP88" s="59"/>
      <c r="EQ88" s="59"/>
      <c r="ER88" s="59"/>
      <c r="ES88" s="59"/>
      <c r="ET88" s="59"/>
      <c r="EU88" s="59"/>
      <c r="EV88" s="59"/>
      <c r="EW88" s="59"/>
      <c r="EX88" s="59"/>
      <c r="EY88" s="59"/>
      <c r="EZ88" s="59"/>
      <c r="FA88" s="59"/>
      <c r="FB88" s="59"/>
      <c r="FC88" s="59"/>
      <c r="FD88" s="59"/>
      <c r="FE88" s="59"/>
      <c r="FF88" s="59"/>
      <c r="FG88" s="59"/>
      <c r="FH88" s="59"/>
      <c r="FI88" s="59"/>
      <c r="FJ88" s="59"/>
      <c r="FK88" s="59"/>
      <c r="FL88" s="59"/>
      <c r="FM88" s="59"/>
      <c r="FN88" s="59"/>
      <c r="FO88" s="59"/>
      <c r="FP88" s="59"/>
      <c r="FQ88" s="59"/>
      <c r="FR88" s="59"/>
      <c r="FS88" s="59"/>
      <c r="FT88" s="59"/>
      <c r="FU88" s="59"/>
      <c r="FV88" s="59"/>
      <c r="FW88" s="59"/>
      <c r="FX88" s="59"/>
      <c r="FY88" s="59"/>
      <c r="FZ88" s="59"/>
      <c r="GA88" s="59"/>
      <c r="GB88" s="59"/>
      <c r="GC88" s="59"/>
      <c r="GD88" s="59"/>
      <c r="GE88" s="59"/>
      <c r="GF88" s="59"/>
      <c r="GG88" s="59"/>
      <c r="GH88" s="59"/>
      <c r="GI88" s="59"/>
      <c r="GJ88" s="59"/>
      <c r="GK88" s="59"/>
      <c r="GL88" s="59"/>
      <c r="GM88" s="59"/>
      <c r="GN88" s="59"/>
      <c r="GO88" s="59"/>
      <c r="GP88" s="59"/>
      <c r="GQ88" s="59"/>
      <c r="GR88" s="59"/>
      <c r="GS88" s="59"/>
      <c r="GT88" s="59"/>
      <c r="GU88" s="59"/>
      <c r="GV88" s="59"/>
      <c r="GW88" s="59"/>
      <c r="GX88" s="59"/>
      <c r="GY88" s="59"/>
      <c r="GZ88" s="59"/>
      <c r="HA88" s="59"/>
      <c r="HB88" s="59"/>
      <c r="HC88" s="59"/>
      <c r="HD88" s="59"/>
      <c r="HE88" s="59"/>
      <c r="HF88" s="59"/>
      <c r="HG88" s="59"/>
      <c r="HH88" s="59"/>
      <c r="HI88" s="59"/>
      <c r="HJ88" s="59"/>
      <c r="HK88" s="59"/>
      <c r="HL88" s="59"/>
      <c r="HM88" s="59"/>
      <c r="HN88" s="59"/>
      <c r="HO88" s="59"/>
      <c r="HP88" s="59"/>
      <c r="HQ88" s="59"/>
      <c r="HR88" s="59"/>
      <c r="HS88" s="59"/>
      <c r="HT88" s="59"/>
      <c r="HU88" s="59"/>
      <c r="HV88" s="59"/>
      <c r="HW88" s="59"/>
      <c r="HX88" s="59"/>
      <c r="HY88" s="59"/>
      <c r="HZ88" s="59"/>
      <c r="IA88" s="59"/>
      <c r="IB88" s="59"/>
      <c r="IC88" s="59"/>
      <c r="ID88" s="59"/>
      <c r="IE88" s="59"/>
      <c r="IF88" s="59"/>
      <c r="IG88" s="59"/>
      <c r="IH88" s="59"/>
      <c r="II88" s="59"/>
      <c r="IJ88" s="59"/>
      <c r="IK88" s="59"/>
      <c r="IL88" s="59"/>
      <c r="IM88" s="59"/>
      <c r="IN88" s="59"/>
      <c r="IO88" s="59"/>
      <c r="IP88" s="59"/>
      <c r="IQ88" s="59"/>
      <c r="IR88" s="59"/>
      <c r="IS88" s="59"/>
      <c r="IT88" s="59"/>
      <c r="IU88" s="59"/>
      <c r="IV88" s="59"/>
    </row>
    <row r="89" spans="1:256" s="14" customFormat="1" ht="12.6" customHeight="1" x14ac:dyDescent="0.2">
      <c r="A89" s="36"/>
      <c r="B89" s="44"/>
      <c r="C89" s="215"/>
      <c r="D89" s="45"/>
      <c r="E89" s="36"/>
      <c r="F89" s="46">
        <f>SUM(F88)</f>
        <v>1863394.48</v>
      </c>
      <c r="G89" s="107"/>
      <c r="H89" s="46">
        <f>SUM(H88)</f>
        <v>1863394.48</v>
      </c>
      <c r="I89" s="82"/>
      <c r="J89" s="46">
        <f>SUM(J88)</f>
        <v>4586276.4000000004</v>
      </c>
      <c r="K89" s="107"/>
      <c r="L89" s="46">
        <f>SUM(L88)</f>
        <v>4586276.4000000004</v>
      </c>
      <c r="M89" s="83"/>
      <c r="N89" s="89">
        <f>SUM(L89-H89)</f>
        <v>2722881.9200000004</v>
      </c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59"/>
      <c r="GA89" s="59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  <c r="GX89" s="59"/>
      <c r="GY89" s="59"/>
      <c r="GZ89" s="59"/>
      <c r="HA89" s="59"/>
      <c r="HB89" s="59"/>
      <c r="HC89" s="59"/>
      <c r="HD89" s="59"/>
      <c r="HE89" s="59"/>
      <c r="HF89" s="59"/>
      <c r="HG89" s="59"/>
      <c r="HH89" s="59"/>
      <c r="HI89" s="59"/>
      <c r="HJ89" s="59"/>
      <c r="HK89" s="59"/>
      <c r="HL89" s="59"/>
      <c r="HM89" s="59"/>
      <c r="HN89" s="59"/>
      <c r="HO89" s="59"/>
      <c r="HP89" s="59"/>
      <c r="HQ89" s="59"/>
      <c r="HR89" s="59"/>
      <c r="HS89" s="59"/>
      <c r="HT89" s="59"/>
      <c r="HU89" s="59"/>
      <c r="HV89" s="59"/>
      <c r="HW89" s="59"/>
      <c r="HX89" s="59"/>
      <c r="HY89" s="59"/>
      <c r="HZ89" s="59"/>
      <c r="IA89" s="59"/>
      <c r="IB89" s="59"/>
      <c r="IC89" s="59"/>
      <c r="ID89" s="59"/>
      <c r="IE89" s="59"/>
      <c r="IF89" s="59"/>
      <c r="IG89" s="59"/>
      <c r="IH89" s="59"/>
      <c r="II89" s="59"/>
      <c r="IJ89" s="59"/>
      <c r="IK89" s="59"/>
      <c r="IL89" s="59"/>
      <c r="IM89" s="59"/>
      <c r="IN89" s="59"/>
      <c r="IO89" s="59"/>
      <c r="IP89" s="59"/>
      <c r="IQ89" s="59"/>
      <c r="IR89" s="59"/>
      <c r="IS89" s="59"/>
      <c r="IT89" s="59"/>
      <c r="IU89" s="59"/>
      <c r="IV89" s="59"/>
    </row>
    <row r="90" spans="1:256" s="14" customFormat="1" x14ac:dyDescent="0.2">
      <c r="A90" s="36"/>
      <c r="B90" s="44"/>
      <c r="C90" s="215"/>
      <c r="D90" s="45"/>
      <c r="E90" s="36"/>
      <c r="F90" s="46"/>
      <c r="G90" s="107"/>
      <c r="H90" s="46"/>
      <c r="I90" s="82"/>
      <c r="J90" s="46"/>
      <c r="K90" s="107"/>
      <c r="L90" s="46"/>
      <c r="M90" s="83"/>
      <c r="N90" s="8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59"/>
      <c r="EO90" s="59"/>
      <c r="EP90" s="59"/>
      <c r="EQ90" s="59"/>
      <c r="ER90" s="59"/>
      <c r="ES90" s="59"/>
      <c r="ET90" s="59"/>
      <c r="EU90" s="59"/>
      <c r="EV90" s="59"/>
      <c r="EW90" s="59"/>
      <c r="EX90" s="59"/>
      <c r="EY90" s="59"/>
      <c r="EZ90" s="59"/>
      <c r="FA90" s="59"/>
      <c r="FB90" s="59"/>
      <c r="FC90" s="59"/>
      <c r="FD90" s="59"/>
      <c r="FE90" s="59"/>
      <c r="FF90" s="59"/>
      <c r="FG90" s="59"/>
      <c r="FH90" s="59"/>
      <c r="FI90" s="59"/>
      <c r="FJ90" s="59"/>
      <c r="FK90" s="59"/>
      <c r="FL90" s="59"/>
      <c r="FM90" s="59"/>
      <c r="FN90" s="59"/>
      <c r="FO90" s="59"/>
      <c r="FP90" s="59"/>
      <c r="FQ90" s="59"/>
      <c r="FR90" s="59"/>
      <c r="FS90" s="59"/>
      <c r="FT90" s="59"/>
      <c r="FU90" s="59"/>
      <c r="FV90" s="59"/>
      <c r="FW90" s="59"/>
      <c r="FX90" s="59"/>
      <c r="FY90" s="59"/>
      <c r="FZ90" s="59"/>
      <c r="GA90" s="59"/>
      <c r="GB90" s="59"/>
      <c r="GC90" s="59"/>
      <c r="GD90" s="59"/>
      <c r="GE90" s="59"/>
      <c r="GF90" s="59"/>
      <c r="GG90" s="59"/>
      <c r="GH90" s="59"/>
      <c r="GI90" s="59"/>
      <c r="GJ90" s="59"/>
      <c r="GK90" s="59"/>
      <c r="GL90" s="59"/>
      <c r="GM90" s="59"/>
      <c r="GN90" s="59"/>
      <c r="GO90" s="59"/>
      <c r="GP90" s="59"/>
      <c r="GQ90" s="59"/>
      <c r="GR90" s="59"/>
      <c r="GS90" s="59"/>
      <c r="GT90" s="59"/>
      <c r="GU90" s="59"/>
      <c r="GV90" s="59"/>
      <c r="GW90" s="59"/>
      <c r="GX90" s="59"/>
      <c r="GY90" s="59"/>
      <c r="GZ90" s="59"/>
      <c r="HA90" s="59"/>
      <c r="HB90" s="59"/>
      <c r="HC90" s="59"/>
      <c r="HD90" s="59"/>
      <c r="HE90" s="59"/>
      <c r="HF90" s="59"/>
      <c r="HG90" s="59"/>
      <c r="HH90" s="59"/>
      <c r="HI90" s="59"/>
      <c r="HJ90" s="59"/>
      <c r="HK90" s="59"/>
      <c r="HL90" s="59"/>
      <c r="HM90" s="59"/>
      <c r="HN90" s="59"/>
      <c r="HO90" s="59"/>
      <c r="HP90" s="59"/>
      <c r="HQ90" s="59"/>
      <c r="HR90" s="59"/>
      <c r="HS90" s="59"/>
      <c r="HT90" s="59"/>
      <c r="HU90" s="59"/>
      <c r="HV90" s="59"/>
      <c r="HW90" s="59"/>
      <c r="HX90" s="59"/>
      <c r="HY90" s="59"/>
      <c r="HZ90" s="59"/>
      <c r="IA90" s="59"/>
      <c r="IB90" s="59"/>
      <c r="IC90" s="59"/>
      <c r="ID90" s="59"/>
      <c r="IE90" s="59"/>
      <c r="IF90" s="59"/>
      <c r="IG90" s="59"/>
      <c r="IH90" s="59"/>
      <c r="II90" s="59"/>
      <c r="IJ90" s="59"/>
      <c r="IK90" s="59"/>
      <c r="IL90" s="59"/>
      <c r="IM90" s="59"/>
      <c r="IN90" s="59"/>
      <c r="IO90" s="59"/>
      <c r="IP90" s="59"/>
      <c r="IQ90" s="59"/>
      <c r="IR90" s="59"/>
      <c r="IS90" s="59"/>
      <c r="IT90" s="59"/>
      <c r="IU90" s="59"/>
      <c r="IV90" s="59"/>
    </row>
    <row r="91" spans="1:256" s="14" customFormat="1" outlineLevel="1" x14ac:dyDescent="0.2">
      <c r="A91" s="34" t="s">
        <v>16</v>
      </c>
      <c r="B91" s="38" t="s">
        <v>114</v>
      </c>
      <c r="C91" s="165"/>
      <c r="D91" s="189">
        <v>44926</v>
      </c>
      <c r="E91" s="43"/>
      <c r="F91" s="22">
        <v>13005696.26</v>
      </c>
      <c r="G91" s="107">
        <f t="shared" ref="G91" si="17">H91/F91</f>
        <v>1</v>
      </c>
      <c r="H91" s="22">
        <v>13005696.26</v>
      </c>
      <c r="I91" s="87" t="s">
        <v>61</v>
      </c>
      <c r="J91" s="22">
        <v>15099728.119999999</v>
      </c>
      <c r="K91" s="107">
        <f t="shared" si="15"/>
        <v>1</v>
      </c>
      <c r="L91" s="22">
        <v>15099728.119999999</v>
      </c>
      <c r="M91" s="85"/>
      <c r="N91" s="8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B91" s="59"/>
      <c r="FC91" s="59"/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59"/>
      <c r="GA91" s="59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  <c r="GY91" s="59"/>
      <c r="GZ91" s="59"/>
      <c r="HA91" s="59"/>
      <c r="HB91" s="59"/>
      <c r="HC91" s="59"/>
      <c r="HD91" s="59"/>
      <c r="HE91" s="59"/>
      <c r="HF91" s="59"/>
      <c r="HG91" s="59"/>
      <c r="HH91" s="59"/>
      <c r="HI91" s="59"/>
      <c r="HJ91" s="59"/>
      <c r="HK91" s="59"/>
      <c r="HL91" s="59"/>
      <c r="HM91" s="59"/>
      <c r="HN91" s="59"/>
      <c r="HO91" s="59"/>
      <c r="HP91" s="59"/>
      <c r="HQ91" s="59"/>
      <c r="HR91" s="59"/>
      <c r="HS91" s="59"/>
      <c r="HT91" s="59"/>
      <c r="HU91" s="59"/>
      <c r="HV91" s="59"/>
      <c r="HW91" s="59"/>
      <c r="HX91" s="59"/>
      <c r="HY91" s="59"/>
      <c r="HZ91" s="59"/>
      <c r="IA91" s="59"/>
      <c r="IB91" s="59"/>
      <c r="IC91" s="59"/>
      <c r="ID91" s="59"/>
      <c r="IE91" s="59"/>
      <c r="IF91" s="59"/>
      <c r="IG91" s="59"/>
      <c r="IH91" s="59"/>
      <c r="II91" s="59"/>
      <c r="IJ91" s="59"/>
      <c r="IK91" s="59"/>
      <c r="IL91" s="59"/>
      <c r="IM91" s="59"/>
      <c r="IN91" s="59"/>
      <c r="IO91" s="59"/>
      <c r="IP91" s="59"/>
      <c r="IQ91" s="59"/>
      <c r="IR91" s="59"/>
      <c r="IS91" s="59"/>
      <c r="IT91" s="59"/>
      <c r="IU91" s="59"/>
      <c r="IV91" s="59"/>
    </row>
    <row r="92" spans="1:256" s="14" customFormat="1" x14ac:dyDescent="0.2">
      <c r="A92" s="34"/>
      <c r="B92" s="34"/>
      <c r="C92" s="165"/>
      <c r="D92" s="67"/>
      <c r="E92" s="34"/>
      <c r="F92" s="46">
        <f>SUM(F91)</f>
        <v>13005696.26</v>
      </c>
      <c r="G92" s="107"/>
      <c r="H92" s="46">
        <f>SUM(H91)</f>
        <v>13005696.26</v>
      </c>
      <c r="I92" s="82"/>
      <c r="J92" s="46">
        <f>SUM(J91)</f>
        <v>15099728.119999999</v>
      </c>
      <c r="K92" s="107"/>
      <c r="L92" s="46">
        <f>SUM(L91)</f>
        <v>15099728.119999999</v>
      </c>
      <c r="M92" s="83"/>
      <c r="N92" s="89">
        <f>SUM(L92-H92)</f>
        <v>2094031.8599999994</v>
      </c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59"/>
      <c r="EK92" s="59"/>
      <c r="EL92" s="59"/>
      <c r="EM92" s="59"/>
      <c r="EN92" s="59"/>
      <c r="EO92" s="59"/>
      <c r="EP92" s="59"/>
      <c r="EQ92" s="59"/>
      <c r="ER92" s="59"/>
      <c r="ES92" s="59"/>
      <c r="ET92" s="59"/>
      <c r="EU92" s="59"/>
      <c r="EV92" s="59"/>
      <c r="EW92" s="59"/>
      <c r="EX92" s="59"/>
      <c r="EY92" s="59"/>
      <c r="EZ92" s="59"/>
      <c r="FA92" s="59"/>
      <c r="FB92" s="59"/>
      <c r="FC92" s="59"/>
      <c r="FD92" s="59"/>
      <c r="FE92" s="59"/>
      <c r="FF92" s="59"/>
      <c r="FG92" s="59"/>
      <c r="FH92" s="59"/>
      <c r="FI92" s="59"/>
      <c r="FJ92" s="59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59"/>
      <c r="GA92" s="59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  <c r="GY92" s="59"/>
      <c r="GZ92" s="59"/>
      <c r="HA92" s="59"/>
      <c r="HB92" s="59"/>
      <c r="HC92" s="59"/>
      <c r="HD92" s="59"/>
      <c r="HE92" s="59"/>
      <c r="HF92" s="59"/>
      <c r="HG92" s="59"/>
      <c r="HH92" s="59"/>
      <c r="HI92" s="59"/>
      <c r="HJ92" s="59"/>
      <c r="HK92" s="59"/>
      <c r="HL92" s="59"/>
      <c r="HM92" s="59"/>
      <c r="HN92" s="59"/>
      <c r="HO92" s="59"/>
      <c r="HP92" s="59"/>
      <c r="HQ92" s="59"/>
      <c r="HR92" s="59"/>
      <c r="HS92" s="59"/>
      <c r="HT92" s="59"/>
      <c r="HU92" s="59"/>
      <c r="HV92" s="59"/>
      <c r="HW92" s="59"/>
      <c r="HX92" s="59"/>
      <c r="HY92" s="59"/>
      <c r="HZ92" s="59"/>
      <c r="IA92" s="59"/>
      <c r="IB92" s="59"/>
      <c r="IC92" s="59"/>
      <c r="ID92" s="59"/>
      <c r="IE92" s="59"/>
      <c r="IF92" s="59"/>
      <c r="IG92" s="59"/>
      <c r="IH92" s="59"/>
      <c r="II92" s="59"/>
      <c r="IJ92" s="59"/>
      <c r="IK92" s="59"/>
      <c r="IL92" s="59"/>
      <c r="IM92" s="59"/>
      <c r="IN92" s="59"/>
      <c r="IO92" s="59"/>
      <c r="IP92" s="59"/>
      <c r="IQ92" s="59"/>
      <c r="IR92" s="59"/>
      <c r="IS92" s="59"/>
      <c r="IT92" s="59"/>
      <c r="IU92" s="59"/>
      <c r="IV92" s="59"/>
    </row>
    <row r="93" spans="1:256" s="14" customFormat="1" x14ac:dyDescent="0.2">
      <c r="A93" s="190" t="s">
        <v>133</v>
      </c>
      <c r="B93" s="34"/>
      <c r="C93" s="165"/>
      <c r="D93" s="65"/>
      <c r="E93" s="34"/>
      <c r="F93" s="22"/>
      <c r="G93" s="107"/>
      <c r="H93" s="22"/>
      <c r="I93" s="87"/>
      <c r="J93" s="22"/>
      <c r="K93" s="107"/>
      <c r="L93" s="22"/>
      <c r="M93" s="85"/>
      <c r="N93" s="8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59"/>
      <c r="DZ93" s="59"/>
      <c r="EA93" s="59"/>
      <c r="EB93" s="59"/>
      <c r="EC93" s="59"/>
      <c r="ED93" s="59"/>
      <c r="EE93" s="59"/>
      <c r="EF93" s="59"/>
      <c r="EG93" s="59"/>
      <c r="EH93" s="59"/>
      <c r="EI93" s="59"/>
      <c r="EJ93" s="59"/>
      <c r="EK93" s="59"/>
      <c r="EL93" s="59"/>
      <c r="EM93" s="59"/>
      <c r="EN93" s="59"/>
      <c r="EO93" s="59"/>
      <c r="EP93" s="59"/>
      <c r="EQ93" s="59"/>
      <c r="ER93" s="59"/>
      <c r="ES93" s="59"/>
      <c r="ET93" s="59"/>
      <c r="EU93" s="59"/>
      <c r="EV93" s="59"/>
      <c r="EW93" s="59"/>
      <c r="EX93" s="59"/>
      <c r="EY93" s="59"/>
      <c r="EZ93" s="59"/>
      <c r="FA93" s="59"/>
      <c r="FB93" s="59"/>
      <c r="FC93" s="59"/>
      <c r="FD93" s="59"/>
      <c r="FE93" s="59"/>
      <c r="FF93" s="59"/>
      <c r="FG93" s="59"/>
      <c r="FH93" s="59"/>
      <c r="FI93" s="59"/>
      <c r="FJ93" s="59"/>
      <c r="FK93" s="59"/>
      <c r="FL93" s="59"/>
      <c r="FM93" s="59"/>
      <c r="FN93" s="59"/>
      <c r="FO93" s="59"/>
      <c r="FP93" s="59"/>
      <c r="FQ93" s="59"/>
      <c r="FR93" s="59"/>
      <c r="FS93" s="59"/>
      <c r="FT93" s="59"/>
      <c r="FU93" s="59"/>
      <c r="FV93" s="59"/>
      <c r="FW93" s="59"/>
      <c r="FX93" s="59"/>
      <c r="FY93" s="59"/>
      <c r="FZ93" s="59"/>
      <c r="GA93" s="59"/>
      <c r="GB93" s="59"/>
      <c r="GC93" s="59"/>
      <c r="GD93" s="59"/>
      <c r="GE93" s="59"/>
      <c r="GF93" s="59"/>
      <c r="GG93" s="59"/>
      <c r="GH93" s="59"/>
      <c r="GI93" s="59"/>
      <c r="GJ93" s="59"/>
      <c r="GK93" s="59"/>
      <c r="GL93" s="59"/>
      <c r="GM93" s="59"/>
      <c r="GN93" s="59"/>
      <c r="GO93" s="59"/>
      <c r="GP93" s="59"/>
      <c r="GQ93" s="59"/>
      <c r="GR93" s="59"/>
      <c r="GS93" s="59"/>
      <c r="GT93" s="59"/>
      <c r="GU93" s="59"/>
      <c r="GV93" s="59"/>
      <c r="GW93" s="59"/>
      <c r="GX93" s="59"/>
      <c r="GY93" s="59"/>
      <c r="GZ93" s="59"/>
      <c r="HA93" s="59"/>
      <c r="HB93" s="59"/>
      <c r="HC93" s="59"/>
      <c r="HD93" s="59"/>
      <c r="HE93" s="59"/>
      <c r="HF93" s="59"/>
      <c r="HG93" s="59"/>
      <c r="HH93" s="59"/>
      <c r="HI93" s="59"/>
      <c r="HJ93" s="59"/>
      <c r="HK93" s="59"/>
      <c r="HL93" s="59"/>
      <c r="HM93" s="59"/>
      <c r="HN93" s="59"/>
      <c r="HO93" s="59"/>
      <c r="HP93" s="59"/>
      <c r="HQ93" s="59"/>
      <c r="HR93" s="59"/>
      <c r="HS93" s="59"/>
      <c r="HT93" s="59"/>
      <c r="HU93" s="59"/>
      <c r="HV93" s="59"/>
      <c r="HW93" s="59"/>
      <c r="HX93" s="59"/>
      <c r="HY93" s="59"/>
      <c r="HZ93" s="59"/>
      <c r="IA93" s="59"/>
      <c r="IB93" s="59"/>
      <c r="IC93" s="59"/>
      <c r="ID93" s="59"/>
      <c r="IE93" s="59"/>
      <c r="IF93" s="59"/>
      <c r="IG93" s="59"/>
      <c r="IH93" s="59"/>
      <c r="II93" s="59"/>
      <c r="IJ93" s="59"/>
      <c r="IK93" s="59"/>
      <c r="IL93" s="59"/>
      <c r="IM93" s="59"/>
      <c r="IN93" s="59"/>
      <c r="IO93" s="59"/>
      <c r="IP93" s="59"/>
      <c r="IQ93" s="59"/>
      <c r="IR93" s="59"/>
      <c r="IS93" s="59"/>
      <c r="IT93" s="59"/>
      <c r="IU93" s="59"/>
      <c r="IV93" s="59"/>
    </row>
    <row r="94" spans="1:256" s="92" customFormat="1" ht="13.5" thickBot="1" x14ac:dyDescent="0.25">
      <c r="A94" s="91" t="s">
        <v>64</v>
      </c>
      <c r="B94" s="95"/>
      <c r="C94" s="217"/>
      <c r="D94" s="93"/>
      <c r="F94" s="125">
        <v>90989208.959999993</v>
      </c>
      <c r="G94" s="127"/>
      <c r="H94" s="125">
        <v>90846918.010000005</v>
      </c>
      <c r="I94" s="126"/>
      <c r="J94" s="125">
        <v>111530532.45999999</v>
      </c>
      <c r="K94" s="127"/>
      <c r="L94" s="125">
        <v>111400696.31999999</v>
      </c>
      <c r="M94" s="128"/>
      <c r="N94" s="132">
        <f t="shared" ref="N94" si="18">SUM(L94-H94)</f>
        <v>20553778.309999987</v>
      </c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4"/>
      <c r="GT94" s="94"/>
      <c r="GU94" s="94"/>
      <c r="GV94" s="94"/>
      <c r="GW94" s="94"/>
      <c r="GX94" s="94"/>
      <c r="GY94" s="94"/>
      <c r="GZ94" s="94"/>
      <c r="HA94" s="94"/>
      <c r="HB94" s="94"/>
      <c r="HC94" s="94"/>
      <c r="HD94" s="94"/>
      <c r="HE94" s="94"/>
      <c r="HF94" s="94"/>
      <c r="HG94" s="94"/>
      <c r="HH94" s="94"/>
      <c r="HI94" s="94"/>
      <c r="HJ94" s="94"/>
      <c r="HK94" s="94"/>
      <c r="HL94" s="94"/>
      <c r="HM94" s="94"/>
      <c r="HN94" s="94"/>
      <c r="HO94" s="94"/>
      <c r="HP94" s="94"/>
      <c r="HQ94" s="94"/>
      <c r="HR94" s="94"/>
      <c r="HS94" s="94"/>
      <c r="HT94" s="94"/>
      <c r="HU94" s="94"/>
      <c r="HV94" s="94"/>
      <c r="HW94" s="94"/>
      <c r="HX94" s="94"/>
      <c r="HY94" s="94"/>
      <c r="HZ94" s="94"/>
      <c r="IA94" s="94"/>
      <c r="IB94" s="94"/>
      <c r="IC94" s="94"/>
      <c r="ID94" s="94"/>
      <c r="IE94" s="94"/>
      <c r="IF94" s="94"/>
      <c r="IG94" s="94"/>
      <c r="IH94" s="94"/>
      <c r="II94" s="94"/>
      <c r="IJ94" s="94"/>
      <c r="IK94" s="94"/>
      <c r="IL94" s="94"/>
      <c r="IM94" s="94"/>
      <c r="IN94" s="94"/>
      <c r="IO94" s="94"/>
      <c r="IP94" s="94"/>
      <c r="IQ94" s="94"/>
      <c r="IR94" s="94"/>
      <c r="IS94" s="94"/>
      <c r="IT94" s="94"/>
      <c r="IU94" s="94"/>
      <c r="IV94" s="94"/>
    </row>
    <row r="95" spans="1:256" ht="13.5" thickTop="1" x14ac:dyDescent="0.2">
      <c r="A95" s="179"/>
      <c r="B95" s="50"/>
      <c r="G95" s="48"/>
      <c r="H95" s="22" t="s">
        <v>0</v>
      </c>
      <c r="K95" s="48"/>
      <c r="L95" s="22" t="s">
        <v>0</v>
      </c>
      <c r="N95" s="22"/>
    </row>
    <row r="96" spans="1:256" x14ac:dyDescent="0.2">
      <c r="A96" s="151"/>
      <c r="N96" s="22"/>
    </row>
    <row r="97" spans="14:16" x14ac:dyDescent="0.2">
      <c r="N97" s="22"/>
    </row>
    <row r="98" spans="14:16" x14ac:dyDescent="0.2">
      <c r="N98" s="22"/>
      <c r="P98" s="22">
        <f>SUM(P30:P97)</f>
        <v>0</v>
      </c>
    </row>
    <row r="99" spans="14:16" x14ac:dyDescent="0.2">
      <c r="N99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94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2023-02-09T21:41:25Z</cp:lastPrinted>
  <dcterms:created xsi:type="dcterms:W3CDTF">2010-07-30T14:08:17Z</dcterms:created>
  <dcterms:modified xsi:type="dcterms:W3CDTF">2023-02-13T15:44:42Z</dcterms:modified>
</cp:coreProperties>
</file>