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0" windowWidth="4776" windowHeight="3012" tabRatio="27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Comp'!$A$1:$N$97</definedName>
    <definedName name="_xlnm.Print_Area" localSheetId="1">Report!$A$1:$K$114</definedName>
  </definedNames>
  <calcPr calcId="145621"/>
</workbook>
</file>

<file path=xl/calcChain.xml><?xml version="1.0" encoding="utf-8"?>
<calcChain xmlns="http://schemas.openxmlformats.org/spreadsheetml/2006/main">
  <c r="F25" i="1" l="1"/>
  <c r="E25" i="1"/>
  <c r="D25" i="1"/>
  <c r="C25" i="1"/>
  <c r="B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92" i="3"/>
  <c r="L89" i="3"/>
  <c r="L86" i="3"/>
  <c r="L79" i="3"/>
  <c r="L76" i="3"/>
  <c r="L73" i="3"/>
  <c r="L70" i="3"/>
  <c r="L67" i="3"/>
  <c r="L64" i="3"/>
  <c r="L61" i="3"/>
  <c r="L58" i="3"/>
  <c r="L55" i="3"/>
  <c r="L52" i="3"/>
  <c r="H92" i="3"/>
  <c r="F92" i="3"/>
  <c r="H89" i="3"/>
  <c r="F89" i="3"/>
  <c r="H86" i="3"/>
  <c r="F86" i="3"/>
  <c r="H79" i="3"/>
  <c r="F79" i="3"/>
  <c r="H76" i="3"/>
  <c r="F76" i="3"/>
  <c r="H73" i="3"/>
  <c r="F73" i="3"/>
  <c r="H70" i="3"/>
  <c r="F70" i="3"/>
  <c r="H67" i="3"/>
  <c r="F67" i="3"/>
  <c r="H64" i="3"/>
  <c r="F64" i="3"/>
  <c r="H61" i="3"/>
  <c r="F61" i="3"/>
  <c r="H58" i="3"/>
  <c r="F58" i="3"/>
  <c r="H55" i="3"/>
  <c r="F55" i="3"/>
  <c r="H52" i="3"/>
  <c r="F52" i="3"/>
  <c r="H49" i="3"/>
  <c r="F49" i="3"/>
  <c r="F111" i="2"/>
  <c r="I111" i="2"/>
  <c r="K110" i="2"/>
  <c r="H111" i="2"/>
  <c r="G111" i="2"/>
  <c r="I42" i="2" l="1"/>
  <c r="F42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B20" i="2" l="1"/>
  <c r="B22" i="2" s="1"/>
  <c r="G42" i="2"/>
  <c r="K113" i="2" l="1"/>
  <c r="K91" i="2"/>
  <c r="K93" i="2"/>
  <c r="K94" i="2"/>
  <c r="K96" i="2"/>
  <c r="K97" i="2"/>
  <c r="K98" i="2"/>
  <c r="K99" i="2"/>
  <c r="K100" i="2"/>
  <c r="K104" i="2"/>
  <c r="K106" i="2"/>
  <c r="K107" i="2"/>
  <c r="K109" i="2"/>
  <c r="K90" i="2"/>
  <c r="K89" i="2"/>
  <c r="K55" i="2"/>
  <c r="K51" i="2"/>
  <c r="K53" i="2"/>
  <c r="K57" i="2"/>
  <c r="K59" i="2"/>
  <c r="K61" i="2"/>
  <c r="K65" i="2"/>
  <c r="K67" i="2"/>
  <c r="K69" i="2"/>
  <c r="K71" i="2"/>
  <c r="K49" i="2"/>
  <c r="L111" i="2"/>
  <c r="L42" i="2"/>
  <c r="K42" i="2" s="1"/>
  <c r="L27" i="1" l="1"/>
  <c r="L49" i="3"/>
  <c r="J49" i="3"/>
  <c r="H42" i="2"/>
  <c r="F27" i="1" l="1"/>
  <c r="K111" i="2"/>
  <c r="H25" i="1" l="1"/>
  <c r="J61" i="3" l="1"/>
  <c r="J58" i="3"/>
  <c r="J55" i="3"/>
  <c r="J52" i="3"/>
  <c r="J70" i="3"/>
  <c r="N61" i="3" l="1"/>
  <c r="N52" i="3"/>
  <c r="N58" i="3"/>
  <c r="N55" i="3"/>
  <c r="I25" i="1" l="1"/>
  <c r="J89" i="2" l="1"/>
  <c r="J25" i="1" l="1"/>
  <c r="N67" i="3" l="1"/>
  <c r="N70" i="3"/>
  <c r="G22" i="1"/>
  <c r="G21" i="1"/>
  <c r="G20" i="1"/>
  <c r="G18" i="1"/>
  <c r="G17" i="1"/>
  <c r="G15" i="1"/>
  <c r="G14" i="1"/>
  <c r="G10" i="1"/>
  <c r="K25" i="1"/>
  <c r="L25" i="1" s="1"/>
  <c r="L10" i="1"/>
  <c r="N49" i="3"/>
  <c r="J86" i="3"/>
  <c r="J76" i="3"/>
  <c r="J79" i="3"/>
  <c r="J89" i="3"/>
  <c r="J92" i="3"/>
  <c r="N76" i="3"/>
  <c r="N79" i="3"/>
  <c r="N92" i="3"/>
  <c r="L12" i="1"/>
  <c r="J73" i="3"/>
  <c r="J64" i="3"/>
  <c r="L17" i="1"/>
  <c r="L18" i="1"/>
  <c r="L19" i="1"/>
  <c r="L20" i="1"/>
  <c r="L21" i="1"/>
  <c r="L22" i="1"/>
  <c r="L23" i="1"/>
  <c r="L15" i="1"/>
  <c r="L16" i="1"/>
  <c r="L14" i="1"/>
  <c r="L11" i="1"/>
  <c r="L13" i="1"/>
  <c r="J67" i="3"/>
  <c r="G11" i="1"/>
  <c r="G13" i="1"/>
  <c r="G16" i="1"/>
  <c r="G19" i="1"/>
  <c r="G23" i="1"/>
  <c r="N73" i="3" l="1"/>
  <c r="N89" i="3"/>
  <c r="N86" i="3"/>
  <c r="N64" i="3"/>
  <c r="G25" i="1"/>
  <c r="K4" i="2"/>
  <c r="N94" i="3" l="1"/>
</calcChain>
</file>

<file path=xl/sharedStrings.xml><?xml version="1.0" encoding="utf-8"?>
<sst xmlns="http://schemas.openxmlformats.org/spreadsheetml/2006/main" count="532" uniqueCount="251">
  <si>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</si>
  <si>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</si>
  <si>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</si>
  <si>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</si>
  <si>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</si>
  <si>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</si>
  <si>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</si>
  <si>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</si>
  <si>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</si>
  <si>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</si>
  <si>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</si>
  <si>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</si>
  <si>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</si>
  <si>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</si>
  <si>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</si>
  <si>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</si>
  <si>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</si>
  <si>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</si>
  <si>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</si>
  <si>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</si>
  <si>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</si>
  <si>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</si>
  <si>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</si>
  <si>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</si>
  <si>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</si>
  <si>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</si>
  <si>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</si>
  <si>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</si>
  <si>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</si>
  <si>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</si>
  <si>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</si>
  <si>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</si>
  <si>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</si>
  <si>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</si>
  <si>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</si>
  <si>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</si>
  <si>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</si>
  <si>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</si>
  <si>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</si>
  <si>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</si>
  <si>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</si>
  <si>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</si>
  <si>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</si>
  <si>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</si>
  <si>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</si>
  <si>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</si>
  <si>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</si>
  <si>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</si>
  <si>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</si>
  <si>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</si>
  <si>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</si>
  <si>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</si>
  <si>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</si>
  <si>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</si>
  <si>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</si>
  <si>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</si>
  <si>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</si>
  <si>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</si>
  <si>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</si>
  <si>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</si>
  <si>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</si>
  <si>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</si>
  <si>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</si>
  <si>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</si>
  <si>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</si>
  <si>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</si>
  <si>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</si>
  <si>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</si>
  <si>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</si>
  <si>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</si>
  <si>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</si>
  <si>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</si>
  <si>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</si>
  <si>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</si>
  <si>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</si>
  <si>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</si>
  <si>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</si>
  <si>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</si>
  <si>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</si>
  <si>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</si>
  <si>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</si>
  <si>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</si>
  <si>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</si>
  <si>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</si>
  <si>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</si>
  <si>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</si>
  <si>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</si>
  <si>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</si>
  <si>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</si>
  <si>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</si>
  <si>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</si>
  <si>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</si>
  <si>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</si>
  <si>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</si>
  <si>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</si>
  <si>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</si>
  <si>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</si>
  <si>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</si>
  <si>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</si>
  <si>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</si>
  <si>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</si>
  <si>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</si>
  <si>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</si>
  <si>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WF Goldman CD</t>
  </si>
  <si>
    <t>WF BMW       CD</t>
  </si>
  <si>
    <t xml:space="preserve">TxPool/BBVA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</si>
  <si>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</si>
  <si>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</si>
  <si>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</si>
  <si>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</si>
  <si>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</si>
  <si>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</si>
  <si>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</si>
  <si>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</si>
  <si>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</si>
  <si>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Treasury/</t>
  </si>
  <si>
    <t xml:space="preserve"> Money Mkt/FFB</t>
  </si>
  <si>
    <t>254671A59</t>
  </si>
  <si>
    <t>Intrest To GF</t>
  </si>
  <si>
    <t>RJ Discover CD</t>
  </si>
  <si>
    <t xml:space="preserve">                                         </t>
  </si>
  <si>
    <t>FFB</t>
  </si>
  <si>
    <t>05580AAS3</t>
  </si>
  <si>
    <t>38147J5X6</t>
  </si>
  <si>
    <t xml:space="preserve">DA Forf </t>
  </si>
  <si>
    <t>1404209Q7</t>
  </si>
  <si>
    <t xml:space="preserve">Errors &amp; Omissions </t>
  </si>
  <si>
    <t>140420PQ7</t>
  </si>
  <si>
    <t xml:space="preserve">    1. First Financial Bank</t>
  </si>
  <si>
    <t xml:space="preserve">       1. First Financial Bank</t>
  </si>
  <si>
    <t>FFB Investmnets</t>
  </si>
  <si>
    <t>319461AJ8</t>
  </si>
  <si>
    <t>909557EE6</t>
  </si>
  <si>
    <t>3130A3US1</t>
  </si>
  <si>
    <t>02006LNB5</t>
  </si>
  <si>
    <t>23204HCH9</t>
  </si>
  <si>
    <t>0233305EW1</t>
  </si>
  <si>
    <t>872278LC8</t>
  </si>
  <si>
    <t>06610QCS8</t>
  </si>
  <si>
    <t>030590DX8</t>
  </si>
  <si>
    <t>RJ Amboy BK</t>
  </si>
  <si>
    <t>023305EW1</t>
  </si>
  <si>
    <t>RJ TCF Nat'l BK SD</t>
  </si>
  <si>
    <t>RJ Bankers BK OH</t>
  </si>
  <si>
    <t>RJ First Choice B</t>
  </si>
  <si>
    <t>RJ United Bankers</t>
  </si>
  <si>
    <t>RJ AM West BK</t>
  </si>
  <si>
    <t>RJ Ally BK</t>
  </si>
  <si>
    <t>RJ FHLB</t>
  </si>
  <si>
    <t>WF Customers BK</t>
  </si>
  <si>
    <t>882806EJ7</t>
  </si>
  <si>
    <t>32117HAJ4</t>
  </si>
  <si>
    <t>87164DHE3</t>
  </si>
  <si>
    <t>14042E5D8</t>
  </si>
  <si>
    <t>33583CRK7</t>
  </si>
  <si>
    <t>00432KDH3)</t>
  </si>
  <si>
    <t>8/21/02017</t>
  </si>
  <si>
    <t>59774QEW8</t>
  </si>
  <si>
    <r>
      <t xml:space="preserve">WF( FNB Berl)          </t>
    </r>
    <r>
      <rPr>
        <sz val="7"/>
        <rFont val="Arial"/>
        <family val="2"/>
      </rPr>
      <t>1.00%</t>
    </r>
  </si>
  <si>
    <r>
      <t xml:space="preserve">WF (Synovus Bk)      </t>
    </r>
    <r>
      <rPr>
        <sz val="7"/>
        <rFont val="Arial"/>
        <family val="2"/>
      </rPr>
      <t>1.00%</t>
    </r>
  </si>
  <si>
    <r>
      <t>WF (Capital One NA)</t>
    </r>
    <r>
      <rPr>
        <sz val="7"/>
        <rFont val="Arial"/>
        <family val="2"/>
      </rPr>
      <t>1.15%</t>
    </r>
  </si>
  <si>
    <r>
      <t xml:space="preserve">WF(Midland STSIII)  </t>
    </r>
    <r>
      <rPr>
        <sz val="7"/>
        <rFont val="Arial"/>
        <family val="2"/>
      </rPr>
      <t xml:space="preserve"> 1.20%</t>
    </r>
  </si>
  <si>
    <r>
      <t xml:space="preserve">WF (Access Nat'l)    </t>
    </r>
    <r>
      <rPr>
        <sz val="7"/>
        <rFont val="Arial"/>
        <family val="2"/>
      </rPr>
      <t xml:space="preserve"> 1.05%</t>
    </r>
  </si>
  <si>
    <r>
      <t xml:space="preserve">WF (First Niagra Bk) </t>
    </r>
    <r>
      <rPr>
        <sz val="7"/>
        <rFont val="Arial"/>
        <family val="2"/>
      </rPr>
      <t>1.10%</t>
    </r>
  </si>
  <si>
    <r>
      <t xml:space="preserve">WF (BMW NA Salt     </t>
    </r>
    <r>
      <rPr>
        <sz val="7"/>
        <rFont val="Arial"/>
        <family val="2"/>
      </rPr>
      <t>.95%</t>
    </r>
  </si>
  <si>
    <r>
      <t xml:space="preserve">WF (Goldman Sachs)   </t>
    </r>
    <r>
      <rPr>
        <sz val="7"/>
        <rFont val="Arial"/>
        <family val="2"/>
      </rPr>
      <t xml:space="preserve"> .90%</t>
    </r>
  </si>
  <si>
    <r>
      <t xml:space="preserve">RJ (Discover Bk)       </t>
    </r>
    <r>
      <rPr>
        <sz val="7"/>
        <rFont val="Arial"/>
        <family val="2"/>
      </rPr>
      <t xml:space="preserve"> .75%</t>
    </r>
  </si>
  <si>
    <r>
      <t xml:space="preserve">WF </t>
    </r>
    <r>
      <rPr>
        <sz val="9"/>
        <rFont val="Arial"/>
        <family val="2"/>
      </rPr>
      <t xml:space="preserve">(Capital One Bk)   </t>
    </r>
    <r>
      <rPr>
        <sz val="7"/>
        <rFont val="Arial"/>
        <family val="2"/>
      </rPr>
      <t xml:space="preserve"> .95%</t>
    </r>
  </si>
  <si>
    <r>
      <t xml:space="preserve">RJ (First Choice B)    </t>
    </r>
    <r>
      <rPr>
        <sz val="7"/>
        <rFont val="Arial"/>
        <family val="2"/>
      </rPr>
      <t>.60%</t>
    </r>
  </si>
  <si>
    <r>
      <t xml:space="preserve">RJ (United bankers)   </t>
    </r>
    <r>
      <rPr>
        <sz val="7"/>
        <rFont val="Arial"/>
        <family val="2"/>
      </rPr>
      <t>.55%</t>
    </r>
  </si>
  <si>
    <r>
      <t xml:space="preserve">RJ (FHLB)                   </t>
    </r>
    <r>
      <rPr>
        <sz val="7"/>
        <rFont val="Arial"/>
        <family val="2"/>
      </rPr>
      <t>.80%</t>
    </r>
  </si>
  <si>
    <r>
      <t>WF (Customers BK)</t>
    </r>
    <r>
      <rPr>
        <sz val="7"/>
        <rFont val="Arial"/>
        <family val="2"/>
      </rPr>
      <t xml:space="preserve">   .85%</t>
    </r>
  </si>
  <si>
    <r>
      <t xml:space="preserve">WF (TTU)                   </t>
    </r>
    <r>
      <rPr>
        <sz val="7"/>
        <rFont val="Arial"/>
        <family val="2"/>
      </rPr>
      <t>.915%</t>
    </r>
  </si>
  <si>
    <r>
      <t xml:space="preserve">RJ (Amboy BK)          </t>
    </r>
    <r>
      <rPr>
        <sz val="9"/>
        <rFont val="Arial"/>
        <family val="2"/>
      </rPr>
      <t xml:space="preserve"> .</t>
    </r>
    <r>
      <rPr>
        <sz val="7"/>
        <rFont val="Arial"/>
        <family val="2"/>
      </rPr>
      <t>50%</t>
    </r>
  </si>
  <si>
    <r>
      <t>RJ(TCF Nat'l BK SD)</t>
    </r>
    <r>
      <rPr>
        <sz val="7"/>
        <rFont val="Arial"/>
        <family val="2"/>
      </rPr>
      <t>. 40%</t>
    </r>
  </si>
  <si>
    <r>
      <t xml:space="preserve">RJ(Bankers BK OH)   </t>
    </r>
    <r>
      <rPr>
        <sz val="7"/>
        <rFont val="Arial"/>
        <family val="2"/>
      </rPr>
      <t>.50%</t>
    </r>
  </si>
  <si>
    <r>
      <t xml:space="preserve">RJ(AM West BK)       </t>
    </r>
    <r>
      <rPr>
        <sz val="7"/>
        <rFont val="Arial"/>
        <family val="2"/>
      </rPr>
      <t xml:space="preserve"> .60%</t>
    </r>
  </si>
  <si>
    <t>WF TTU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</si>
  <si>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</si>
  <si>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</si>
  <si>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</si>
  <si>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</si>
  <si>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</si>
  <si>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</si>
  <si>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</si>
  <si>
    <t xml:space="preserve"> Comm Corrections</t>
  </si>
  <si>
    <r>
      <t xml:space="preserve">WF (Amarillo DEV)   </t>
    </r>
    <r>
      <rPr>
        <sz val="7"/>
        <rFont val="Arial"/>
        <family val="2"/>
      </rPr>
      <t>1.00%</t>
    </r>
  </si>
  <si>
    <t>023026BX4</t>
  </si>
  <si>
    <r>
      <t xml:space="preserve">FFB                           </t>
    </r>
    <r>
      <rPr>
        <sz val="7"/>
        <rFont val="Arial"/>
        <family val="2"/>
      </rPr>
      <t>.2345%</t>
    </r>
  </si>
  <si>
    <t>WF Capital One BK</t>
  </si>
  <si>
    <t xml:space="preserve">WF Amarillo Dev  </t>
  </si>
  <si>
    <t>2nd Qtr</t>
  </si>
  <si>
    <t>3/312016</t>
  </si>
  <si>
    <r>
      <t xml:space="preserve">WF (Malayn BK)            </t>
    </r>
    <r>
      <rPr>
        <sz val="7"/>
        <rFont val="Arial"/>
        <family val="2"/>
      </rPr>
      <t>.85%</t>
    </r>
  </si>
  <si>
    <r>
      <t xml:space="preserve">RJ (Ally Bk)              </t>
    </r>
    <r>
      <rPr>
        <sz val="7"/>
        <rFont val="Arial"/>
        <family val="2"/>
      </rPr>
      <t xml:space="preserve"> .95%</t>
    </r>
  </si>
  <si>
    <t>56108JK34</t>
  </si>
  <si>
    <t>64971MS37</t>
  </si>
  <si>
    <r>
      <t xml:space="preserve">WF (NYC Tranl)         </t>
    </r>
    <r>
      <rPr>
        <sz val="7"/>
        <rFont val="Arial"/>
        <family val="2"/>
      </rPr>
      <t>.90%</t>
    </r>
  </si>
  <si>
    <r>
      <t xml:space="preserve">WF (AZ St School)    </t>
    </r>
    <r>
      <rPr>
        <sz val="7"/>
        <rFont val="Arial"/>
        <family val="2"/>
      </rPr>
      <t>1.00%</t>
    </r>
  </si>
  <si>
    <t>04057PJL3</t>
  </si>
  <si>
    <t>05580ADA9</t>
  </si>
  <si>
    <r>
      <t xml:space="preserve">WF (BMW NA Salt    </t>
    </r>
    <r>
      <rPr>
        <sz val="7"/>
        <rFont val="Arial"/>
        <family val="2"/>
      </rPr>
      <t xml:space="preserve"> 1.15%</t>
    </r>
  </si>
  <si>
    <t>140420XH8</t>
  </si>
  <si>
    <r>
      <t xml:space="preserve">WF (Goldman Sachs)   </t>
    </r>
    <r>
      <rPr>
        <sz val="7"/>
        <rFont val="Arial"/>
        <family val="2"/>
      </rPr>
      <t xml:space="preserve"> 1.15%</t>
    </r>
  </si>
  <si>
    <t>38148JY21</t>
  </si>
  <si>
    <r>
      <t xml:space="preserve">RJ (Ally Bk)              </t>
    </r>
    <r>
      <rPr>
        <sz val="7"/>
        <rFont val="Arial"/>
        <family val="2"/>
      </rPr>
      <t xml:space="preserve"> 1.15%</t>
    </r>
  </si>
  <si>
    <t>020006LVH3</t>
  </si>
  <si>
    <t>3133ECCJ1</t>
  </si>
  <si>
    <r>
      <t xml:space="preserve">WF (Israel Dis BK)    </t>
    </r>
    <r>
      <rPr>
        <sz val="7"/>
        <rFont val="Arial"/>
        <family val="2"/>
      </rPr>
      <t>1.25%</t>
    </r>
  </si>
  <si>
    <t>465076HX8</t>
  </si>
  <si>
    <r>
      <t xml:space="preserve">RJ (Fed Farm Cr)     </t>
    </r>
    <r>
      <rPr>
        <sz val="7"/>
        <rFont val="Arial"/>
        <family val="2"/>
      </rPr>
      <t>.93%</t>
    </r>
  </si>
  <si>
    <t>33767ATX9</t>
  </si>
  <si>
    <r>
      <t xml:space="preserve">RJ (First PertoRico)    </t>
    </r>
    <r>
      <rPr>
        <sz val="7"/>
        <rFont val="Arial"/>
        <family val="2"/>
      </rPr>
      <t>1.20%</t>
    </r>
  </si>
  <si>
    <r>
      <t xml:space="preserve">WF (Guaranty BK)   </t>
    </r>
    <r>
      <rPr>
        <sz val="7"/>
        <rFont val="Arial"/>
        <family val="2"/>
      </rPr>
      <t xml:space="preserve"> 1.20%</t>
    </r>
  </si>
  <si>
    <t>400820BV7</t>
  </si>
  <si>
    <r>
      <t xml:space="preserve">WF (Wells Fargo)   </t>
    </r>
    <r>
      <rPr>
        <sz val="7"/>
        <rFont val="Arial"/>
        <family val="2"/>
      </rPr>
      <t xml:space="preserve">   1.20%</t>
    </r>
  </si>
  <si>
    <t>9497483D7</t>
  </si>
  <si>
    <t>49306SVX1</t>
  </si>
  <si>
    <r>
      <t xml:space="preserve">RJ (Key Bank)      </t>
    </r>
    <r>
      <rPr>
        <sz val="7"/>
        <rFont val="Arial"/>
        <family val="2"/>
      </rPr>
      <t xml:space="preserve">     1.30%</t>
    </r>
  </si>
  <si>
    <r>
      <t xml:space="preserve">WF (Stearns BK      </t>
    </r>
    <r>
      <rPr>
        <sz val="7"/>
        <rFont val="Arial"/>
        <family val="2"/>
      </rPr>
      <t xml:space="preserve">  1.00%</t>
    </r>
  </si>
  <si>
    <t>857894QQ5)</t>
  </si>
  <si>
    <r>
      <t xml:space="preserve">WF (Bk United NA)   </t>
    </r>
    <r>
      <rPr>
        <sz val="7"/>
        <rFont val="Arial"/>
        <family val="2"/>
      </rPr>
      <t xml:space="preserve"> 1.10%</t>
    </r>
  </si>
  <si>
    <t>066519BH1</t>
  </si>
  <si>
    <r>
      <t xml:space="preserve">FFB                           </t>
    </r>
    <r>
      <rPr>
        <sz val="7"/>
        <rFont val="Arial"/>
        <family val="2"/>
      </rPr>
      <t>.4270%</t>
    </r>
  </si>
  <si>
    <r>
      <t xml:space="preserve">TexPool                 </t>
    </r>
    <r>
      <rPr>
        <sz val="7"/>
        <rFont val="Arial"/>
        <family val="2"/>
      </rPr>
      <t xml:space="preserve">     .3273%</t>
    </r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</si>
  <si>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</si>
  <si>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</si>
  <si>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</si>
  <si>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</si>
  <si>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</si>
  <si>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</si>
  <si>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</si>
  <si>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FFB Intr.                              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</si>
  <si>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</si>
  <si>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</si>
  <si>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</si>
  <si>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WF </t>
    </r>
    <r>
      <rPr>
        <sz val="9"/>
        <rFont val="Arial"/>
        <family val="2"/>
      </rPr>
      <t>(Capital One Bk USA)</t>
    </r>
    <r>
      <rPr>
        <sz val="7"/>
        <rFont val="Arial"/>
        <family val="2"/>
      </rPr>
      <t>1.10%</t>
    </r>
  </si>
  <si>
    <t>WF Malayn BK</t>
  </si>
  <si>
    <t>WF NYC Tranl</t>
  </si>
  <si>
    <t>WF AZ State Sch</t>
  </si>
  <si>
    <t>WF BMW NA Salt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</si>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</sst>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/>
    <xf numFmtId="164" fontId="4" fillId="0" borderId="3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4" fontId="15" fillId="0" borderId="4" xfId="1" applyNumberFormat="1" applyFont="1" applyFill="1" applyBorder="1" applyAlignment="1" applyProtection="1"/>
    <xf numFmtId="164" fontId="15" fillId="0" borderId="4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15" fillId="0" borderId="4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2" fontId="3" fillId="0" borderId="0" xfId="0" applyNumberFormat="1" applyFont="1" applyBorder="1" applyAlignment="1"/>
    <xf numFmtId="2" fontId="3" fillId="0" borderId="0" xfId="1" applyNumberFormat="1" applyFont="1" applyFill="1" applyBorder="1" applyAlignment="1" applyProtection="1"/>
    <xf numFmtId="2" fontId="0" fillId="0" borderId="0" xfId="0" applyNumberFormat="1" applyBorder="1" applyAlignment="1"/>
    <xf numFmtId="2" fontId="3" fillId="0" borderId="0" xfId="0" applyNumberFormat="1" applyFont="1" applyFill="1" applyBorder="1" applyAlignment="1"/>
    <xf numFmtId="164" fontId="5" fillId="0" borderId="3" xfId="1" applyFont="1" applyFill="1" applyBorder="1" applyAlignment="1" applyProtection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164" fontId="4" fillId="0" borderId="0" xfId="1" applyFont="1"/>
    <xf numFmtId="164" fontId="0" fillId="7" borderId="0" xfId="1" applyFont="1" applyFill="1" applyBorder="1" applyAlignment="1" applyProtection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164" fontId="0" fillId="8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2" fillId="8" borderId="0" xfId="1" applyFont="1" applyFill="1" applyBorder="1" applyAlignment="1" applyProtection="1"/>
    <xf numFmtId="164" fontId="5" fillId="8" borderId="3" xfId="1" applyFont="1" applyFill="1" applyBorder="1" applyAlignment="1" applyProtection="1"/>
    <xf numFmtId="164" fontId="4" fillId="8" borderId="0" xfId="1" applyFont="1" applyFill="1" applyBorder="1" applyAlignment="1" applyProtection="1"/>
    <xf numFmtId="164" fontId="5" fillId="8" borderId="7" xfId="1" applyFont="1" applyFill="1" applyBorder="1" applyAlignment="1" applyProtection="1"/>
    <xf numFmtId="0" fontId="2" fillId="7" borderId="0" xfId="0" applyFont="1" applyFill="1" applyAlignment="1">
      <alignment horizontal="center"/>
    </xf>
    <xf numFmtId="14" fontId="0" fillId="8" borderId="0" xfId="0" applyNumberFormat="1" applyFont="1" applyFill="1" applyAlignment="1">
      <alignment horizontal="right"/>
    </xf>
    <xf numFmtId="4" fontId="0" fillId="8" borderId="0" xfId="1" applyNumberFormat="1" applyFont="1" applyFill="1" applyBorder="1" applyAlignment="1" applyProtection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6" xfId="1" applyFont="1" applyFill="1" applyBorder="1" applyAlignment="1">
      <alignment horizontal="left"/>
    </xf>
    <xf numFmtId="0" fontId="4" fillId="7" borderId="6" xfId="0" applyFont="1" applyFill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14" fillId="8" borderId="0" xfId="1" applyFont="1" applyFill="1" applyBorder="1" applyAlignment="1" applyProtection="1">
      <alignment horizontal="right"/>
    </xf>
    <xf numFmtId="164" fontId="0" fillId="8" borderId="0" xfId="1" applyNumberFormat="1" applyFont="1" applyFill="1" applyBorder="1" applyAlignment="1" applyProtection="1">
      <alignment horizontal="right"/>
    </xf>
    <xf numFmtId="164" fontId="0" fillId="8" borderId="4" xfId="1" applyFont="1" applyFill="1" applyBorder="1" applyAlignment="1" applyProtection="1"/>
    <xf numFmtId="164" fontId="2" fillId="0" borderId="0" xfId="1" applyFont="1" applyFill="1" applyBorder="1" applyAlignment="1" applyProtection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16672"/>
        <c:axId val="107518208"/>
      </c:barChart>
      <c:catAx>
        <c:axId val="10751667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518208"/>
        <c:crosses val="autoZero"/>
        <c:auto val="1"/>
        <c:lblAlgn val="ctr"/>
        <c:lblOffset val="100"/>
        <c:tickMarkSkip val="1"/>
        <c:noMultiLvlLbl val="0"/>
      </c:catAx>
      <c:valAx>
        <c:axId val="10751820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51667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Sheet'!$H$25:$K$25</c:f>
              <c:numCache>
                <c:formatCode>_(* #,##0.00_);_(* \(#,##0.00\);_(* \-??_);_(@_)</c:formatCode>
                <c:ptCount val="4"/>
                <c:pt idx="0">
                  <c:v>44546211.699999996</c:v>
                </c:pt>
                <c:pt idx="1">
                  <c:v>5223228.55</c:v>
                </c:pt>
                <c:pt idx="2">
                  <c:v>4999681</c:v>
                </c:pt>
                <c:pt idx="3">
                  <c:v>2489098.33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Sheet'!$B$25:$E$25</c:f>
              <c:numCache>
                <c:formatCode>_(* #,##0.00_);_(* \(#,##0.00\);_(* \-??_);_(@_)</c:formatCode>
                <c:ptCount val="4"/>
                <c:pt idx="0">
                  <c:v>43952408.959999993</c:v>
                </c:pt>
                <c:pt idx="1">
                  <c:v>4207656.54</c:v>
                </c:pt>
                <c:pt idx="2">
                  <c:v>3526065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38100</xdr:rowOff>
    </xdr:from>
    <xdr:to>
      <xdr:col>1</xdr:col>
      <xdr:colOff>0</xdr:colOff>
      <xdr:row>27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27</xdr:row>
      <xdr:rowOff>51435</xdr:rowOff>
    </xdr:from>
    <xdr:to>
      <xdr:col>10</xdr:col>
      <xdr:colOff>228600</xdr:colOff>
      <xdr:row>39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27</xdr:row>
      <xdr:rowOff>60960</xdr:rowOff>
    </xdr:from>
    <xdr:to>
      <xdr:col>10</xdr:col>
      <xdr:colOff>236220</xdr:colOff>
      <xdr:row>39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27</xdr:row>
      <xdr:rowOff>0</xdr:rowOff>
    </xdr:from>
    <xdr:to>
      <xdr:col>4</xdr:col>
      <xdr:colOff>68580</xdr:colOff>
      <xdr:row>39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L27" sqref="L27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3.6640625" style="1" bestFit="1" customWidth="1"/>
    <col min="6" max="6" width="14.6640625" style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3.441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62" customFormat="1" ht="19.2" x14ac:dyDescent="0.35">
      <c r="B5" s="163"/>
      <c r="C5" s="163"/>
      <c r="D5" s="166" t="s">
        <v>114</v>
      </c>
      <c r="E5" s="163"/>
      <c r="F5" s="163"/>
      <c r="G5" s="164"/>
      <c r="H5" s="163"/>
      <c r="I5" s="163"/>
      <c r="J5" s="165" t="s">
        <v>114</v>
      </c>
      <c r="K5" s="163"/>
      <c r="L5" s="163"/>
    </row>
    <row r="6" spans="1:12" s="11" customFormat="1" x14ac:dyDescent="0.25">
      <c r="B6" s="3"/>
      <c r="C6" s="3"/>
      <c r="D6" s="12">
        <v>42339</v>
      </c>
      <c r="E6" s="3"/>
      <c r="F6" s="3"/>
      <c r="G6" s="10"/>
      <c r="H6" s="3"/>
      <c r="I6" s="3"/>
      <c r="J6" s="12">
        <v>42430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57" t="s">
        <v>105</v>
      </c>
      <c r="C8" s="13" t="s">
        <v>1</v>
      </c>
      <c r="D8" s="13" t="s">
        <v>2</v>
      </c>
      <c r="E8" s="3"/>
      <c r="F8" s="3"/>
      <c r="G8" s="10"/>
      <c r="H8" s="157" t="s">
        <v>105</v>
      </c>
      <c r="I8" s="13" t="s">
        <v>1</v>
      </c>
      <c r="J8" s="13" t="s">
        <v>2</v>
      </c>
    </row>
    <row r="9" spans="1:12" s="16" customFormat="1" x14ac:dyDescent="0.25">
      <c r="A9" s="14"/>
      <c r="B9" s="159" t="s">
        <v>116</v>
      </c>
      <c r="C9" s="15" t="s">
        <v>3</v>
      </c>
      <c r="D9" s="15" t="s">
        <v>115</v>
      </c>
      <c r="E9" s="15" t="s">
        <v>4</v>
      </c>
      <c r="F9" s="15" t="s">
        <v>5</v>
      </c>
      <c r="G9" s="10"/>
      <c r="H9" s="159" t="s">
        <v>116</v>
      </c>
      <c r="I9" s="15" t="s">
        <v>3</v>
      </c>
      <c r="J9" s="15" t="s">
        <v>112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56">
        <v>20220824.77</v>
      </c>
      <c r="C10" s="173">
        <v>4207656.54</v>
      </c>
      <c r="D10" s="18">
        <v>3526065</v>
      </c>
      <c r="E10" s="18"/>
      <c r="F10" s="18">
        <f>SUM(B10:E10)</f>
        <v>27954546.309999999</v>
      </c>
      <c r="G10" s="19">
        <f>SUM(C10:F10)</f>
        <v>35688267.850000001</v>
      </c>
      <c r="H10" s="156">
        <v>25791672.41</v>
      </c>
      <c r="I10" s="173">
        <v>5223228.55</v>
      </c>
      <c r="J10" s="18">
        <v>4999681</v>
      </c>
      <c r="K10" s="18">
        <v>2489098.33</v>
      </c>
      <c r="L10" s="18">
        <f>SUM(H10:K10)</f>
        <v>38503680.289999999</v>
      </c>
    </row>
    <row r="11" spans="1:12" s="17" customFormat="1" x14ac:dyDescent="0.25">
      <c r="A11" s="17" t="s">
        <v>7</v>
      </c>
      <c r="B11" s="18">
        <v>1498278.97</v>
      </c>
      <c r="D11" s="18"/>
      <c r="E11" s="18"/>
      <c r="F11" s="18">
        <f t="shared" ref="F11" si="0">SUM(B11:E11)</f>
        <v>1498278.97</v>
      </c>
      <c r="G11" s="19">
        <f>SUM(C11:F11)</f>
        <v>1498278.97</v>
      </c>
      <c r="H11" s="18">
        <v>1499682.2</v>
      </c>
      <c r="J11" s="18"/>
      <c r="K11" s="18"/>
      <c r="L11" s="18">
        <f t="shared" ref="L11:L23" si="1">SUM(H11:K11)</f>
        <v>1499682.2</v>
      </c>
    </row>
    <row r="12" spans="1:12" s="17" customFormat="1" x14ac:dyDescent="0.25">
      <c r="A12" s="17" t="s">
        <v>95</v>
      </c>
      <c r="B12" s="18">
        <v>1461296.98</v>
      </c>
      <c r="D12" s="18"/>
      <c r="E12" s="18"/>
      <c r="F12" s="18">
        <f>SUM(B12:E12)</f>
        <v>1461296.98</v>
      </c>
      <c r="G12" s="19"/>
      <c r="H12" s="18">
        <v>1387460.84</v>
      </c>
      <c r="J12" s="18"/>
      <c r="K12" s="18"/>
      <c r="L12" s="18">
        <f>SUM(H12:K12)</f>
        <v>1387460.84</v>
      </c>
    </row>
    <row r="13" spans="1:12" s="17" customFormat="1" x14ac:dyDescent="0.25">
      <c r="A13" s="17" t="s">
        <v>8</v>
      </c>
      <c r="B13" s="18">
        <v>12575.89</v>
      </c>
      <c r="D13" s="18"/>
      <c r="E13" s="18"/>
      <c r="F13" s="18">
        <f t="shared" ref="F13:F21" si="2">SUM(B13:E13)</f>
        <v>12575.89</v>
      </c>
      <c r="G13" s="19">
        <f t="shared" ref="G13:G21" si="3">SUM(C13:F13)</f>
        <v>12575.89</v>
      </c>
      <c r="H13" s="18">
        <v>12587.67</v>
      </c>
      <c r="J13" s="18"/>
      <c r="K13" s="18"/>
      <c r="L13" s="18">
        <f t="shared" si="1"/>
        <v>12587.67</v>
      </c>
    </row>
    <row r="14" spans="1:12" s="17" customFormat="1" x14ac:dyDescent="0.25">
      <c r="A14" s="17" t="s">
        <v>9</v>
      </c>
      <c r="B14" s="20">
        <v>2343996.69</v>
      </c>
      <c r="D14" s="20"/>
      <c r="E14" s="18"/>
      <c r="F14" s="18">
        <f t="shared" si="2"/>
        <v>2343996.69</v>
      </c>
      <c r="G14" s="19">
        <f t="shared" si="3"/>
        <v>2343996.69</v>
      </c>
      <c r="H14" s="20">
        <v>2339288.21</v>
      </c>
      <c r="J14" s="20"/>
      <c r="K14" s="18"/>
      <c r="L14" s="18">
        <f t="shared" si="1"/>
        <v>2339288.21</v>
      </c>
    </row>
    <row r="15" spans="1:12" s="17" customFormat="1" x14ac:dyDescent="0.25">
      <c r="A15" s="17" t="s">
        <v>10</v>
      </c>
      <c r="B15" s="18">
        <v>1333863.73</v>
      </c>
      <c r="D15" s="18"/>
      <c r="E15" s="18"/>
      <c r="F15" s="18">
        <f t="shared" si="2"/>
        <v>1333863.73</v>
      </c>
      <c r="G15" s="19">
        <f t="shared" si="3"/>
        <v>1333863.73</v>
      </c>
      <c r="H15" s="18">
        <v>1432992.89</v>
      </c>
      <c r="J15" s="18"/>
      <c r="K15" s="18"/>
      <c r="L15" s="18">
        <f t="shared" si="1"/>
        <v>1432992.89</v>
      </c>
    </row>
    <row r="16" spans="1:12" s="17" customFormat="1" x14ac:dyDescent="0.25">
      <c r="A16" s="17" t="s">
        <v>11</v>
      </c>
      <c r="B16" s="18">
        <v>651390.98</v>
      </c>
      <c r="D16" s="18"/>
      <c r="E16" s="18"/>
      <c r="F16" s="18">
        <f t="shared" si="2"/>
        <v>651390.98</v>
      </c>
      <c r="G16" s="19">
        <f t="shared" si="3"/>
        <v>651390.98</v>
      </c>
      <c r="H16" s="18">
        <v>602001.13</v>
      </c>
      <c r="J16" s="18"/>
      <c r="K16" s="18"/>
      <c r="L16" s="18">
        <f t="shared" si="1"/>
        <v>602001.13</v>
      </c>
    </row>
    <row r="17" spans="1:12" s="17" customFormat="1" x14ac:dyDescent="0.25">
      <c r="A17" s="17" t="s">
        <v>12</v>
      </c>
      <c r="B17" s="21">
        <v>58436.24</v>
      </c>
      <c r="D17" s="21"/>
      <c r="E17" s="18"/>
      <c r="F17" s="18">
        <f t="shared" si="2"/>
        <v>58436.24</v>
      </c>
      <c r="G17" s="19">
        <f t="shared" si="3"/>
        <v>58436.24</v>
      </c>
      <c r="H17" s="21">
        <v>65035.64</v>
      </c>
      <c r="J17" s="21"/>
      <c r="K17" s="18"/>
      <c r="L17" s="18">
        <f t="shared" si="1"/>
        <v>65035.64</v>
      </c>
    </row>
    <row r="18" spans="1:12" s="17" customFormat="1" x14ac:dyDescent="0.25">
      <c r="A18" s="17" t="s">
        <v>13</v>
      </c>
      <c r="B18" s="21">
        <v>386738.72</v>
      </c>
      <c r="D18" s="21"/>
      <c r="E18" s="18"/>
      <c r="F18" s="18">
        <f t="shared" si="2"/>
        <v>386738.72</v>
      </c>
      <c r="G18" s="19">
        <f t="shared" si="3"/>
        <v>386738.72</v>
      </c>
      <c r="H18" s="21">
        <v>390104.33</v>
      </c>
      <c r="J18" s="21"/>
      <c r="K18" s="18"/>
      <c r="L18" s="18">
        <f t="shared" si="1"/>
        <v>390104.33</v>
      </c>
    </row>
    <row r="19" spans="1:12" s="17" customFormat="1" x14ac:dyDescent="0.25">
      <c r="A19" s="17" t="s">
        <v>14</v>
      </c>
      <c r="B19" s="18">
        <v>1749160.77</v>
      </c>
      <c r="D19" s="18"/>
      <c r="E19" s="18"/>
      <c r="F19" s="18">
        <f t="shared" si="2"/>
        <v>1749160.77</v>
      </c>
      <c r="G19" s="19">
        <f t="shared" si="3"/>
        <v>1749160.77</v>
      </c>
      <c r="H19" s="18">
        <v>1288919.58</v>
      </c>
      <c r="J19" s="18"/>
      <c r="K19" s="18"/>
      <c r="L19" s="18">
        <f t="shared" si="1"/>
        <v>1288919.58</v>
      </c>
    </row>
    <row r="20" spans="1:12" s="17" customFormat="1" x14ac:dyDescent="0.25">
      <c r="A20" s="17" t="s">
        <v>15</v>
      </c>
      <c r="B20" s="18">
        <v>543494.61</v>
      </c>
      <c r="D20" s="18"/>
      <c r="E20" s="18"/>
      <c r="F20" s="18">
        <f t="shared" si="2"/>
        <v>543494.61</v>
      </c>
      <c r="G20" s="19">
        <f t="shared" si="3"/>
        <v>543494.61</v>
      </c>
      <c r="H20" s="18">
        <v>295552.62</v>
      </c>
      <c r="J20" s="18"/>
      <c r="K20" s="18"/>
      <c r="L20" s="18">
        <f t="shared" si="1"/>
        <v>295552.62</v>
      </c>
    </row>
    <row r="21" spans="1:12" s="17" customFormat="1" x14ac:dyDescent="0.25">
      <c r="A21" s="17" t="s">
        <v>126</v>
      </c>
      <c r="B21" s="17">
        <v>855525.54</v>
      </c>
      <c r="D21" s="18"/>
      <c r="E21" s="18"/>
      <c r="F21" s="18">
        <f t="shared" si="2"/>
        <v>855525.54</v>
      </c>
      <c r="G21" s="19">
        <f t="shared" si="3"/>
        <v>855525.54</v>
      </c>
      <c r="H21" s="173">
        <v>861920.65</v>
      </c>
      <c r="J21" s="18"/>
      <c r="K21" s="18"/>
      <c r="L21" s="18">
        <f t="shared" si="1"/>
        <v>861920.65</v>
      </c>
    </row>
    <row r="22" spans="1:12" s="17" customFormat="1" x14ac:dyDescent="0.25">
      <c r="A22" s="17" t="s">
        <v>16</v>
      </c>
      <c r="B22" s="18">
        <v>446105.06</v>
      </c>
      <c r="D22" s="18"/>
      <c r="E22" s="18"/>
      <c r="F22" s="18">
        <f>SUM(B22:E22)</f>
        <v>446105.06</v>
      </c>
      <c r="G22" s="19">
        <f>SUM(C22:F22)</f>
        <v>446105.06</v>
      </c>
      <c r="H22" s="18">
        <v>19828.97</v>
      </c>
      <c r="J22" s="18"/>
      <c r="K22" s="18"/>
      <c r="L22" s="18">
        <f>SUM(H22:K22)</f>
        <v>19828.97</v>
      </c>
    </row>
    <row r="23" spans="1:12" s="17" customFormat="1" x14ac:dyDescent="0.25">
      <c r="A23" s="17" t="s">
        <v>17</v>
      </c>
      <c r="B23" s="18">
        <v>12390720.01</v>
      </c>
      <c r="D23" s="18"/>
      <c r="E23" s="18"/>
      <c r="F23" s="18">
        <f t="shared" ref="F23" si="4">SUM(B23:E23)</f>
        <v>12390720.01</v>
      </c>
      <c r="G23" s="19">
        <f>SUM(C23:F23)</f>
        <v>12390720.01</v>
      </c>
      <c r="H23" s="18">
        <v>8559164.5600000005</v>
      </c>
      <c r="J23" s="18"/>
      <c r="K23" s="18"/>
      <c r="L23" s="18">
        <f t="shared" si="1"/>
        <v>8559164.5600000005</v>
      </c>
    </row>
    <row r="24" spans="1:12" s="14" customFormat="1" x14ac:dyDescent="0.25">
      <c r="B24" s="22"/>
      <c r="D24" s="22"/>
      <c r="E24" s="3"/>
      <c r="F24" s="3"/>
      <c r="G24" s="23"/>
      <c r="H24" s="22"/>
      <c r="J24" s="22"/>
      <c r="K24" s="3"/>
      <c r="L24" s="3"/>
    </row>
    <row r="25" spans="1:12" s="17" customFormat="1" x14ac:dyDescent="0.25">
      <c r="A25" s="24" t="s">
        <v>5</v>
      </c>
      <c r="B25" s="18">
        <f>SUM(B10:B24)</f>
        <v>43952408.959999993</v>
      </c>
      <c r="C25" s="174">
        <f>SUM(C10:C24)</f>
        <v>4207656.54</v>
      </c>
      <c r="D25" s="18">
        <f>SUM(D10:D23)</f>
        <v>3526065</v>
      </c>
      <c r="E25" s="18">
        <f t="shared" ref="E25" si="5">SUM(E10:E24)</f>
        <v>0</v>
      </c>
      <c r="F25" s="18">
        <f>SUM(B25:E25)</f>
        <v>51686130.499999993</v>
      </c>
      <c r="G25" s="19">
        <f t="shared" ref="G25:K25" si="6">SUM(G10:G24)</f>
        <v>57958555.059999995</v>
      </c>
      <c r="H25" s="18">
        <f>SUM(H10:H24)</f>
        <v>44546211.699999996</v>
      </c>
      <c r="I25" s="174">
        <f>SUM(I10:I24)</f>
        <v>5223228.55</v>
      </c>
      <c r="J25" s="18">
        <f>SUM(J10:J23)</f>
        <v>4999681</v>
      </c>
      <c r="K25" s="18">
        <f t="shared" si="6"/>
        <v>2489098.33</v>
      </c>
      <c r="L25" s="18">
        <f>SUM(H25:K25)</f>
        <v>57258219.579999991</v>
      </c>
    </row>
    <row r="26" spans="1:12" x14ac:dyDescent="0.25">
      <c r="B26" s="3"/>
      <c r="C26" s="3"/>
      <c r="D26" s="3"/>
      <c r="E26" s="3"/>
      <c r="F26" s="3"/>
      <c r="G26" s="10"/>
    </row>
    <row r="27" spans="1:12" x14ac:dyDescent="0.25">
      <c r="A27" t="s">
        <v>18</v>
      </c>
      <c r="B27" s="3"/>
      <c r="C27" s="3"/>
      <c r="D27" s="3"/>
      <c r="E27" s="3"/>
      <c r="F27" s="3">
        <f>SUM(B27:E27)</f>
        <v>0</v>
      </c>
      <c r="G27" s="10"/>
      <c r="H27" s="3">
        <v>593802.74</v>
      </c>
      <c r="I27" s="3">
        <v>1015572.01</v>
      </c>
      <c r="J27" s="3">
        <v>1473616</v>
      </c>
      <c r="K27" s="3">
        <v>2489098.33</v>
      </c>
      <c r="L27" s="3">
        <f>SUM(H27:K27)</f>
        <v>5572089.0800000001</v>
      </c>
    </row>
    <row r="28" spans="1:12" x14ac:dyDescent="0.25">
      <c r="B28" s="3"/>
      <c r="C28" s="22"/>
      <c r="D28" s="3"/>
      <c r="E28" s="3"/>
      <c r="F28" s="7"/>
      <c r="G28" s="23"/>
      <c r="L28"/>
    </row>
    <row r="29" spans="1:12" x14ac:dyDescent="0.25">
      <c r="B29" s="3"/>
      <c r="C29" s="3"/>
      <c r="D29" s="3"/>
      <c r="E29" s="3"/>
      <c r="F29" s="3"/>
      <c r="G29" s="25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  <c r="K32" s="3" t="s">
        <v>113</v>
      </c>
    </row>
    <row r="33" spans="2:12" x14ac:dyDescent="0.25">
      <c r="B33" s="3"/>
      <c r="C33" s="3"/>
      <c r="D33" s="3"/>
      <c r="E33" s="3" t="s">
        <v>128</v>
      </c>
      <c r="F33" s="3"/>
      <c r="G33" s="25"/>
      <c r="K33" s="3" t="s">
        <v>129</v>
      </c>
    </row>
    <row r="34" spans="2:12" x14ac:dyDescent="0.25">
      <c r="B34" s="3"/>
      <c r="C34" s="3"/>
      <c r="D34" s="3"/>
      <c r="E34" s="3" t="s">
        <v>109</v>
      </c>
      <c r="F34" s="3"/>
      <c r="G34" s="25"/>
      <c r="K34" s="3" t="s">
        <v>106</v>
      </c>
    </row>
    <row r="35" spans="2:12" x14ac:dyDescent="0.25">
      <c r="B35" s="3"/>
      <c r="C35" s="3"/>
      <c r="D35" s="3"/>
      <c r="E35" s="3" t="s">
        <v>110</v>
      </c>
      <c r="F35" s="3"/>
      <c r="G35" s="25"/>
      <c r="K35" s="3" t="s">
        <v>107</v>
      </c>
    </row>
    <row r="36" spans="2:12" x14ac:dyDescent="0.25">
      <c r="B36" s="3"/>
      <c r="C36" s="3"/>
      <c r="D36" s="3"/>
      <c r="E36" s="3" t="s">
        <v>111</v>
      </c>
      <c r="F36" s="3"/>
      <c r="G36" s="25"/>
      <c r="K36" s="3" t="s">
        <v>108</v>
      </c>
    </row>
    <row r="37" spans="2:12" x14ac:dyDescent="0.25">
      <c r="B37" s="3"/>
      <c r="C37" s="3"/>
      <c r="D37" s="3"/>
      <c r="E37" s="3"/>
      <c r="F37" s="3"/>
      <c r="G37" s="25"/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  <c r="L40" s="3" t="s">
        <v>0</v>
      </c>
    </row>
    <row r="41" spans="2:12" x14ac:dyDescent="0.25">
      <c r="B41" s="3"/>
      <c r="C41" s="3"/>
      <c r="D41" s="3"/>
      <c r="E41" s="3"/>
      <c r="F41" s="3"/>
      <c r="L41"/>
    </row>
    <row r="42" spans="2:12" x14ac:dyDescent="0.25">
      <c r="B42" s="3"/>
      <c r="C42" s="3"/>
      <c r="D42" s="3"/>
      <c r="E42" s="3"/>
      <c r="F42" s="3"/>
      <c r="K42"/>
      <c r="L42"/>
    </row>
    <row r="43" spans="2:12" x14ac:dyDescent="0.25">
      <c r="B43" s="3"/>
      <c r="C43" s="3"/>
      <c r="D43" s="3"/>
      <c r="E43" s="3"/>
      <c r="F43" s="3"/>
      <c r="L43"/>
    </row>
    <row r="44" spans="2:12" x14ac:dyDescent="0.25">
      <c r="B44" s="3"/>
      <c r="C44" s="3"/>
      <c r="D44" s="3"/>
      <c r="E44" s="3"/>
      <c r="F44" s="3"/>
    </row>
    <row r="45" spans="2:12" x14ac:dyDescent="0.25">
      <c r="B45" s="3"/>
      <c r="C45" s="3"/>
      <c r="D45" s="3"/>
      <c r="E45" s="3"/>
      <c r="F45" s="3"/>
    </row>
    <row r="46" spans="2:12" x14ac:dyDescent="0.25">
      <c r="F46" s="3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showGridLines="0" topLeftCell="A19" zoomScale="120" zoomScaleNormal="120" workbookViewId="0">
      <selection activeCell="A76" sqref="A76:XFD77"/>
    </sheetView>
  </sheetViews>
  <sheetFormatPr defaultRowHeight="13.2" x14ac:dyDescent="0.25"/>
  <cols>
    <col min="1" max="1" width="17.88671875" style="26" customWidth="1"/>
    <col min="2" max="2" width="7.5546875" style="197" bestFit="1" customWidth="1"/>
    <col min="3" max="3" width="23.5546875" style="91" customWidth="1"/>
    <col min="4" max="4" width="11.109375" style="26" customWidth="1"/>
    <col min="5" max="5" width="13" style="27" customWidth="1"/>
    <col min="6" max="6" width="22.6640625" style="28" customWidth="1"/>
    <col min="7" max="7" width="15.44140625" style="29" customWidth="1"/>
    <col min="8" max="8" width="15.6640625" style="29" customWidth="1"/>
    <col min="9" max="9" width="12" style="151" customWidth="1"/>
    <col min="10" max="10" width="0" style="3" hidden="1" customWidth="1"/>
    <col min="11" max="11" width="12.88671875" style="3" bestFit="1" customWidth="1"/>
    <col min="12" max="12" width="12" style="151" customWidth="1"/>
  </cols>
  <sheetData>
    <row r="2" spans="1:13" x14ac:dyDescent="0.25">
      <c r="A2" s="32" t="s">
        <v>19</v>
      </c>
      <c r="C2" s="95" t="s">
        <v>20</v>
      </c>
      <c r="D2" s="32" t="s">
        <v>21</v>
      </c>
      <c r="E2" s="33" t="s">
        <v>22</v>
      </c>
      <c r="F2" s="34" t="s">
        <v>23</v>
      </c>
      <c r="G2" s="35" t="s">
        <v>24</v>
      </c>
      <c r="H2" s="35" t="s">
        <v>25</v>
      </c>
      <c r="I2" s="35" t="s">
        <v>26</v>
      </c>
      <c r="J2" s="31" t="s">
        <v>27</v>
      </c>
      <c r="K2" s="31" t="s">
        <v>88</v>
      </c>
      <c r="L2" s="35" t="s">
        <v>26</v>
      </c>
    </row>
    <row r="3" spans="1:13" s="16" customFormat="1" x14ac:dyDescent="0.25">
      <c r="A3" s="36"/>
      <c r="B3" s="198"/>
      <c r="C3" s="9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0" t="s">
        <v>33</v>
      </c>
      <c r="I3" s="40" t="s">
        <v>34</v>
      </c>
      <c r="J3" s="41" t="s">
        <v>35</v>
      </c>
      <c r="K3" s="41" t="s">
        <v>34</v>
      </c>
      <c r="L3" s="40" t="s">
        <v>34</v>
      </c>
    </row>
    <row r="4" spans="1:13" ht="12" customHeight="1" x14ac:dyDescent="0.25">
      <c r="A4" s="42" t="s">
        <v>36</v>
      </c>
      <c r="C4" s="86" t="s">
        <v>223</v>
      </c>
      <c r="E4" s="90">
        <v>42460</v>
      </c>
      <c r="F4" s="30">
        <v>25790872.41</v>
      </c>
      <c r="G4" s="30">
        <v>25790872.41</v>
      </c>
      <c r="H4" s="30">
        <v>25790872.41</v>
      </c>
      <c r="I4" s="170">
        <v>28376.14</v>
      </c>
      <c r="K4" s="183">
        <f>SUM(I4+L4)</f>
        <v>36729.32</v>
      </c>
      <c r="L4" s="170">
        <v>8353.18</v>
      </c>
    </row>
    <row r="5" spans="1:13" ht="12" customHeight="1" x14ac:dyDescent="0.25">
      <c r="A5" s="42"/>
      <c r="C5" s="86" t="s">
        <v>224</v>
      </c>
      <c r="E5" s="90">
        <v>42460</v>
      </c>
      <c r="F5" s="30">
        <v>800</v>
      </c>
      <c r="G5" s="30">
        <v>800</v>
      </c>
      <c r="H5" s="28">
        <v>800</v>
      </c>
      <c r="I5" s="151">
        <v>207.6</v>
      </c>
      <c r="K5" s="187">
        <f t="shared" ref="K5:K42" si="0">SUM(I5+L5)</f>
        <v>344.15</v>
      </c>
      <c r="L5" s="151">
        <v>136.55000000000001</v>
      </c>
    </row>
    <row r="6" spans="1:13" ht="12" customHeight="1" x14ac:dyDescent="0.25">
      <c r="A6" s="42"/>
      <c r="C6" s="91" t="s">
        <v>175</v>
      </c>
      <c r="D6" s="46" t="s">
        <v>138</v>
      </c>
      <c r="E6" s="90">
        <v>42531</v>
      </c>
      <c r="F6" s="30">
        <v>248000</v>
      </c>
      <c r="G6" s="30">
        <v>248000</v>
      </c>
      <c r="H6" s="28">
        <v>248000</v>
      </c>
      <c r="I6" s="151">
        <v>310.5</v>
      </c>
      <c r="K6" s="187">
        <f t="shared" si="0"/>
        <v>621</v>
      </c>
      <c r="L6" s="151">
        <v>310.5</v>
      </c>
    </row>
    <row r="7" spans="1:13" s="91" customFormat="1" x14ac:dyDescent="0.25">
      <c r="B7" s="199"/>
      <c r="C7" s="91" t="s">
        <v>169</v>
      </c>
      <c r="D7" s="46" t="s">
        <v>132</v>
      </c>
      <c r="E7" s="90">
        <v>42611</v>
      </c>
      <c r="F7" s="30">
        <v>248000</v>
      </c>
      <c r="G7" s="30">
        <v>248000</v>
      </c>
      <c r="H7" s="28">
        <v>247950.4</v>
      </c>
      <c r="I7" s="151">
        <v>342</v>
      </c>
      <c r="J7" s="3"/>
      <c r="K7" s="187">
        <f t="shared" si="0"/>
        <v>684</v>
      </c>
      <c r="L7" s="151">
        <v>342</v>
      </c>
    </row>
    <row r="8" spans="1:13" ht="12" customHeight="1" x14ac:dyDescent="0.25">
      <c r="A8" s="42"/>
      <c r="C8" s="91" t="s">
        <v>176</v>
      </c>
      <c r="D8" s="46" t="s">
        <v>139</v>
      </c>
      <c r="E8" s="90">
        <v>42626</v>
      </c>
      <c r="F8" s="30">
        <v>248000</v>
      </c>
      <c r="G8" s="30">
        <v>248000</v>
      </c>
      <c r="H8" s="28">
        <v>248000</v>
      </c>
      <c r="I8" s="151">
        <v>372.6</v>
      </c>
      <c r="K8" s="187">
        <f t="shared" si="0"/>
        <v>745.2</v>
      </c>
      <c r="L8" s="151">
        <v>372.6</v>
      </c>
    </row>
    <row r="9" spans="1:13" x14ac:dyDescent="0.25">
      <c r="C9" s="160" t="s">
        <v>193</v>
      </c>
      <c r="D9" s="26" t="s">
        <v>195</v>
      </c>
      <c r="E9" s="44">
        <v>42646</v>
      </c>
      <c r="F9" s="28">
        <v>2500000</v>
      </c>
      <c r="G9" s="28">
        <v>2484121.5299999998</v>
      </c>
      <c r="H9" s="28">
        <v>2489098.33</v>
      </c>
      <c r="I9" s="151">
        <v>5292.9</v>
      </c>
      <c r="K9" s="187">
        <f t="shared" si="0"/>
        <v>5292.9</v>
      </c>
      <c r="L9" s="151">
        <v>0</v>
      </c>
    </row>
    <row r="10" spans="1:13" s="91" customFormat="1" x14ac:dyDescent="0.25">
      <c r="B10" s="199"/>
      <c r="C10" s="91" t="s">
        <v>171</v>
      </c>
      <c r="D10" s="46" t="s">
        <v>135</v>
      </c>
      <c r="E10" s="90">
        <v>42765</v>
      </c>
      <c r="F10" s="30">
        <v>248000</v>
      </c>
      <c r="G10" s="30">
        <v>248000</v>
      </c>
      <c r="H10" s="28">
        <v>248646.78</v>
      </c>
      <c r="I10" s="151">
        <v>529.20000000000005</v>
      </c>
      <c r="J10" s="3"/>
      <c r="K10" s="187">
        <f t="shared" si="0"/>
        <v>1058.4000000000001</v>
      </c>
      <c r="L10" s="151">
        <v>529.20000000000005</v>
      </c>
    </row>
    <row r="11" spans="1:13" ht="12" customHeight="1" x14ac:dyDescent="0.25">
      <c r="A11" s="42"/>
      <c r="C11" s="91" t="s">
        <v>172</v>
      </c>
      <c r="D11" s="46" t="s">
        <v>150</v>
      </c>
      <c r="E11" s="90">
        <v>42781</v>
      </c>
      <c r="F11" s="30">
        <v>1000000</v>
      </c>
      <c r="G11" s="30">
        <v>1000000</v>
      </c>
      <c r="H11" s="28">
        <v>1002470</v>
      </c>
      <c r="I11" s="151">
        <v>2287.8000000000002</v>
      </c>
      <c r="K11" s="187">
        <f t="shared" si="0"/>
        <v>4575.6000000000004</v>
      </c>
      <c r="L11" s="151">
        <v>2287.8000000000002</v>
      </c>
    </row>
    <row r="12" spans="1:13" s="91" customFormat="1" x14ac:dyDescent="0.25">
      <c r="A12" s="168" t="s">
        <v>225</v>
      </c>
      <c r="B12" s="200">
        <v>76.25</v>
      </c>
      <c r="C12" s="24" t="s">
        <v>197</v>
      </c>
      <c r="D12" s="158" t="s">
        <v>196</v>
      </c>
      <c r="E12" s="90">
        <v>42856</v>
      </c>
      <c r="F12" s="30">
        <v>2000000</v>
      </c>
      <c r="G12" s="30">
        <v>2091490.22</v>
      </c>
      <c r="H12" s="30">
        <v>2063580</v>
      </c>
      <c r="I12" s="155">
        <v>3093.6</v>
      </c>
      <c r="J12" s="3"/>
      <c r="K12" s="187">
        <f t="shared" si="0"/>
        <v>3093.6</v>
      </c>
      <c r="L12" s="155">
        <v>0</v>
      </c>
    </row>
    <row r="13" spans="1:13" ht="12" customHeight="1" x14ac:dyDescent="0.25">
      <c r="A13" s="168" t="s">
        <v>226</v>
      </c>
      <c r="B13" s="200">
        <v>1553.28</v>
      </c>
      <c r="C13" s="91" t="s">
        <v>158</v>
      </c>
      <c r="D13" s="46" t="s">
        <v>151</v>
      </c>
      <c r="E13" s="90">
        <v>42933</v>
      </c>
      <c r="F13" s="30">
        <v>248000</v>
      </c>
      <c r="G13" s="30">
        <v>248000</v>
      </c>
      <c r="H13" s="28">
        <v>248324.14</v>
      </c>
      <c r="I13" s="151">
        <v>632.70000000000005</v>
      </c>
      <c r="K13" s="187">
        <f t="shared" si="0"/>
        <v>1265.4000000000001</v>
      </c>
      <c r="L13" s="151">
        <v>632.70000000000005</v>
      </c>
      <c r="M13" s="151"/>
    </row>
    <row r="14" spans="1:13" ht="12" customHeight="1" x14ac:dyDescent="0.25">
      <c r="A14" s="168" t="s">
        <v>227</v>
      </c>
      <c r="B14" s="200">
        <v>67.23</v>
      </c>
      <c r="C14" s="91" t="s">
        <v>159</v>
      </c>
      <c r="D14" s="46" t="s">
        <v>152</v>
      </c>
      <c r="E14" s="90">
        <v>42940</v>
      </c>
      <c r="F14" s="30">
        <v>248000</v>
      </c>
      <c r="G14" s="30">
        <v>248000</v>
      </c>
      <c r="H14" s="28">
        <v>248296.86</v>
      </c>
      <c r="I14" s="151">
        <v>623.70000000000005</v>
      </c>
      <c r="K14" s="187">
        <f t="shared" si="0"/>
        <v>1247.4000000000001</v>
      </c>
      <c r="L14" s="151">
        <v>623.70000000000005</v>
      </c>
    </row>
    <row r="15" spans="1:13" ht="12" customHeight="1" x14ac:dyDescent="0.25">
      <c r="A15" s="168" t="s">
        <v>235</v>
      </c>
      <c r="B15" s="200">
        <v>627.49</v>
      </c>
      <c r="C15" s="91" t="s">
        <v>160</v>
      </c>
      <c r="D15" s="46" t="s">
        <v>153</v>
      </c>
      <c r="E15" s="90">
        <v>42947</v>
      </c>
      <c r="F15" s="30">
        <v>248000</v>
      </c>
      <c r="G15" s="30">
        <v>248000</v>
      </c>
      <c r="H15" s="28">
        <v>248561.97</v>
      </c>
      <c r="I15" s="151">
        <v>719.1</v>
      </c>
      <c r="K15" s="187">
        <f t="shared" si="0"/>
        <v>1438.2</v>
      </c>
      <c r="L15" s="151">
        <v>719.1</v>
      </c>
    </row>
    <row r="16" spans="1:13" ht="12" customHeight="1" x14ac:dyDescent="0.25">
      <c r="A16" s="168" t="s">
        <v>228</v>
      </c>
      <c r="B16" s="200">
        <v>906.39</v>
      </c>
      <c r="C16" s="91" t="s">
        <v>163</v>
      </c>
      <c r="D16" s="46" t="s">
        <v>154</v>
      </c>
      <c r="E16" s="90">
        <v>42954</v>
      </c>
      <c r="F16" s="30">
        <v>248000</v>
      </c>
      <c r="G16" s="30">
        <v>248000</v>
      </c>
      <c r="H16" s="28">
        <v>248538.66</v>
      </c>
      <c r="I16" s="151">
        <v>685.8</v>
      </c>
      <c r="K16" s="187">
        <f t="shared" si="0"/>
        <v>1371.6</v>
      </c>
      <c r="L16" s="151">
        <v>685.8</v>
      </c>
    </row>
    <row r="17" spans="1:12" ht="12" customHeight="1" x14ac:dyDescent="0.25">
      <c r="A17" s="168" t="s">
        <v>229</v>
      </c>
      <c r="B17" s="200">
        <v>164.59</v>
      </c>
      <c r="C17" s="91" t="s">
        <v>186</v>
      </c>
      <c r="D17" s="46" t="s">
        <v>187</v>
      </c>
      <c r="E17" s="90">
        <v>42962</v>
      </c>
      <c r="F17" s="30">
        <v>535090</v>
      </c>
      <c r="G17" s="30">
        <v>544365</v>
      </c>
      <c r="H17" s="28">
        <v>532015</v>
      </c>
      <c r="I17" s="151">
        <v>4667.3999999999996</v>
      </c>
      <c r="K17" s="187">
        <f t="shared" si="0"/>
        <v>5237.8599999999997</v>
      </c>
      <c r="L17" s="151">
        <v>570.46</v>
      </c>
    </row>
    <row r="18" spans="1:12" ht="12" customHeight="1" x14ac:dyDescent="0.25">
      <c r="A18" s="168" t="s">
        <v>230</v>
      </c>
      <c r="B18" s="200">
        <v>3</v>
      </c>
      <c r="C18" s="91" t="s">
        <v>162</v>
      </c>
      <c r="D18" s="46" t="s">
        <v>155</v>
      </c>
      <c r="E18" s="90" t="s">
        <v>156</v>
      </c>
      <c r="F18" s="30">
        <v>248000</v>
      </c>
      <c r="G18" s="30">
        <v>248000</v>
      </c>
      <c r="H18" s="28">
        <v>248354.64</v>
      </c>
      <c r="I18" s="151">
        <v>657</v>
      </c>
      <c r="K18" s="187">
        <f t="shared" si="0"/>
        <v>1314</v>
      </c>
      <c r="L18" s="151">
        <v>657</v>
      </c>
    </row>
    <row r="19" spans="1:12" ht="12" customHeight="1" x14ac:dyDescent="0.25">
      <c r="A19" s="204" t="s">
        <v>234</v>
      </c>
      <c r="B19" s="203">
        <v>363.98</v>
      </c>
      <c r="C19" s="91" t="s">
        <v>161</v>
      </c>
      <c r="D19" s="46" t="s">
        <v>157</v>
      </c>
      <c r="E19" s="90">
        <v>42975</v>
      </c>
      <c r="F19" s="30">
        <v>248000</v>
      </c>
      <c r="G19" s="30">
        <v>248000</v>
      </c>
      <c r="H19" s="28">
        <v>248909.66</v>
      </c>
      <c r="I19" s="151">
        <v>748.8</v>
      </c>
      <c r="K19" s="187">
        <f t="shared" si="0"/>
        <v>1497.6</v>
      </c>
      <c r="L19" s="151">
        <v>748.8</v>
      </c>
    </row>
    <row r="20" spans="1:12" ht="12" customHeight="1" x14ac:dyDescent="0.25">
      <c r="A20" s="169" t="s">
        <v>231</v>
      </c>
      <c r="B20" s="205">
        <f>SUM(B12:B19)</f>
        <v>3762.21</v>
      </c>
      <c r="C20" s="91" t="s">
        <v>198</v>
      </c>
      <c r="D20" s="46" t="s">
        <v>199</v>
      </c>
      <c r="E20" s="90">
        <v>42979</v>
      </c>
      <c r="F20" s="30">
        <v>402980</v>
      </c>
      <c r="G20" s="30">
        <v>405403.91</v>
      </c>
      <c r="H20" s="28">
        <v>402416</v>
      </c>
      <c r="I20" s="151">
        <v>672.6</v>
      </c>
      <c r="K20" s="187">
        <f t="shared" si="0"/>
        <v>672.6</v>
      </c>
      <c r="L20" s="151">
        <v>0</v>
      </c>
    </row>
    <row r="21" spans="1:12" ht="13.8" thickBot="1" x14ac:dyDescent="0.3">
      <c r="A21" s="169" t="s">
        <v>232</v>
      </c>
      <c r="B21" s="206">
        <v>24613.93</v>
      </c>
      <c r="C21" s="91" t="s">
        <v>201</v>
      </c>
      <c r="D21" s="26" t="s">
        <v>200</v>
      </c>
      <c r="E21" s="44">
        <v>43024</v>
      </c>
      <c r="F21" s="28">
        <v>248000</v>
      </c>
      <c r="G21" s="28">
        <v>248000</v>
      </c>
      <c r="H21" s="28">
        <v>248663.9</v>
      </c>
      <c r="I21" s="151">
        <v>732.6</v>
      </c>
      <c r="K21" s="187">
        <f t="shared" si="0"/>
        <v>1220.74</v>
      </c>
      <c r="L21" s="207">
        <v>488.14</v>
      </c>
    </row>
    <row r="22" spans="1:12" s="91" customFormat="1" ht="13.8" thickTop="1" x14ac:dyDescent="0.25">
      <c r="A22" s="169" t="s">
        <v>233</v>
      </c>
      <c r="B22" s="200">
        <f>SUM(B20:B21)</f>
        <v>28376.14</v>
      </c>
      <c r="C22" s="91" t="s">
        <v>236</v>
      </c>
      <c r="D22" s="158" t="s">
        <v>202</v>
      </c>
      <c r="E22" s="44">
        <v>43045</v>
      </c>
      <c r="F22" s="30">
        <v>248000</v>
      </c>
      <c r="G22" s="30">
        <v>248000</v>
      </c>
      <c r="H22" s="28">
        <v>248620</v>
      </c>
      <c r="I22" s="151">
        <v>685.8</v>
      </c>
      <c r="J22" s="3"/>
      <c r="K22" s="187">
        <f t="shared" si="0"/>
        <v>1143</v>
      </c>
      <c r="L22" s="207">
        <v>457.2</v>
      </c>
    </row>
    <row r="23" spans="1:12" x14ac:dyDescent="0.25">
      <c r="A23" s="169"/>
      <c r="B23" s="200"/>
      <c r="C23" s="160" t="s">
        <v>203</v>
      </c>
      <c r="D23" s="26" t="s">
        <v>204</v>
      </c>
      <c r="E23" s="195">
        <v>43045</v>
      </c>
      <c r="F23" s="28">
        <v>248000</v>
      </c>
      <c r="G23" s="28">
        <v>248000</v>
      </c>
      <c r="H23" s="28">
        <v>248620.5</v>
      </c>
      <c r="I23" s="151">
        <v>717.3</v>
      </c>
      <c r="K23" s="187">
        <f t="shared" si="0"/>
        <v>1195.5</v>
      </c>
      <c r="L23" s="207">
        <v>478.2</v>
      </c>
    </row>
    <row r="24" spans="1:12" s="91" customFormat="1" x14ac:dyDescent="0.25">
      <c r="A24" s="169"/>
      <c r="B24" s="200"/>
      <c r="C24" s="24" t="s">
        <v>205</v>
      </c>
      <c r="D24" s="158" t="s">
        <v>206</v>
      </c>
      <c r="E24" s="90">
        <v>43045</v>
      </c>
      <c r="F24" s="30">
        <v>248000</v>
      </c>
      <c r="G24" s="30">
        <v>248000</v>
      </c>
      <c r="H24" s="30">
        <v>248620</v>
      </c>
      <c r="I24" s="155">
        <v>717.3</v>
      </c>
      <c r="J24" s="3"/>
      <c r="K24" s="187">
        <f t="shared" si="0"/>
        <v>1195.5</v>
      </c>
      <c r="L24" s="208">
        <v>478.2</v>
      </c>
    </row>
    <row r="25" spans="1:12" ht="12" customHeight="1" x14ac:dyDescent="0.25">
      <c r="A25" s="194"/>
      <c r="B25" s="200"/>
      <c r="C25" s="91" t="s">
        <v>210</v>
      </c>
      <c r="D25" s="46" t="s">
        <v>207</v>
      </c>
      <c r="E25" s="90">
        <v>43110</v>
      </c>
      <c r="F25" s="30">
        <v>1000000</v>
      </c>
      <c r="G25" s="30">
        <v>1001473.33</v>
      </c>
      <c r="H25" s="28">
        <v>999200</v>
      </c>
      <c r="I25" s="151">
        <v>1569.78</v>
      </c>
      <c r="K25" s="187">
        <f t="shared" si="0"/>
        <v>1569.78</v>
      </c>
      <c r="L25" s="151">
        <v>0</v>
      </c>
    </row>
    <row r="26" spans="1:12" x14ac:dyDescent="0.25">
      <c r="A26" s="169"/>
      <c r="B26" s="200"/>
      <c r="C26" s="91" t="s">
        <v>208</v>
      </c>
      <c r="D26" s="46" t="s">
        <v>209</v>
      </c>
      <c r="E26" s="90">
        <v>43116</v>
      </c>
      <c r="F26" s="30">
        <v>248000</v>
      </c>
      <c r="G26" s="30">
        <v>248000</v>
      </c>
      <c r="H26" s="28">
        <v>249489.49</v>
      </c>
      <c r="I26" s="151">
        <v>667.59</v>
      </c>
      <c r="K26" s="187">
        <f t="shared" si="0"/>
        <v>667.59</v>
      </c>
      <c r="L26" s="151">
        <v>0</v>
      </c>
    </row>
    <row r="27" spans="1:12" x14ac:dyDescent="0.25">
      <c r="C27" s="91" t="s">
        <v>212</v>
      </c>
      <c r="D27" s="46" t="s">
        <v>211</v>
      </c>
      <c r="E27" s="90">
        <v>43116</v>
      </c>
      <c r="F27" s="30">
        <v>249000</v>
      </c>
      <c r="G27" s="30">
        <v>249000</v>
      </c>
      <c r="H27" s="28">
        <v>249000</v>
      </c>
      <c r="I27" s="151">
        <v>626.25</v>
      </c>
      <c r="K27" s="187">
        <f t="shared" si="0"/>
        <v>626.25</v>
      </c>
      <c r="L27" s="151">
        <v>0</v>
      </c>
    </row>
    <row r="28" spans="1:12" x14ac:dyDescent="0.25">
      <c r="C28" s="91" t="s">
        <v>213</v>
      </c>
      <c r="D28" s="46" t="s">
        <v>214</v>
      </c>
      <c r="E28" s="90">
        <v>43119</v>
      </c>
      <c r="F28" s="30">
        <v>248000</v>
      </c>
      <c r="G28" s="30">
        <v>248000</v>
      </c>
      <c r="H28" s="28">
        <v>249756.83</v>
      </c>
      <c r="I28" s="151">
        <v>590.72</v>
      </c>
      <c r="K28" s="187">
        <f t="shared" si="0"/>
        <v>590.72</v>
      </c>
      <c r="L28" s="151">
        <v>0</v>
      </c>
    </row>
    <row r="29" spans="1:12" x14ac:dyDescent="0.25">
      <c r="C29" s="91" t="s">
        <v>215</v>
      </c>
      <c r="D29" s="46" t="s">
        <v>216</v>
      </c>
      <c r="E29" s="90">
        <v>43122</v>
      </c>
      <c r="F29" s="30">
        <v>248000</v>
      </c>
      <c r="G29" s="30">
        <v>248000</v>
      </c>
      <c r="H29" s="28">
        <v>249796.76</v>
      </c>
      <c r="I29" s="151">
        <v>590.72</v>
      </c>
      <c r="K29" s="187">
        <f t="shared" si="0"/>
        <v>590.72</v>
      </c>
      <c r="L29" s="151">
        <v>0</v>
      </c>
    </row>
    <row r="30" spans="1:12" x14ac:dyDescent="0.25">
      <c r="C30" s="91" t="s">
        <v>218</v>
      </c>
      <c r="D30" s="46" t="s">
        <v>217</v>
      </c>
      <c r="E30" s="90">
        <v>43122</v>
      </c>
      <c r="F30" s="196">
        <v>249000</v>
      </c>
      <c r="G30" s="30">
        <v>249000</v>
      </c>
      <c r="H30" s="28">
        <v>249423.3</v>
      </c>
      <c r="I30" s="151">
        <v>642.54999999999995</v>
      </c>
      <c r="K30" s="187">
        <f t="shared" si="0"/>
        <v>642.54999999999995</v>
      </c>
      <c r="L30" s="151">
        <v>0</v>
      </c>
    </row>
    <row r="31" spans="1:12" x14ac:dyDescent="0.25">
      <c r="C31" s="91" t="s">
        <v>219</v>
      </c>
      <c r="D31" s="46" t="s">
        <v>220</v>
      </c>
      <c r="E31" s="90">
        <v>43143</v>
      </c>
      <c r="F31" s="30">
        <v>248000</v>
      </c>
      <c r="G31" s="30">
        <v>248000</v>
      </c>
      <c r="H31" s="28">
        <v>248815.92</v>
      </c>
      <c r="I31" s="151">
        <v>492.03</v>
      </c>
      <c r="K31" s="187">
        <f t="shared" si="0"/>
        <v>492.03</v>
      </c>
      <c r="L31" s="151">
        <v>0</v>
      </c>
    </row>
    <row r="32" spans="1:12" x14ac:dyDescent="0.25">
      <c r="C32" s="91" t="s">
        <v>221</v>
      </c>
      <c r="D32" s="46" t="s">
        <v>222</v>
      </c>
      <c r="E32" s="90">
        <v>43151</v>
      </c>
      <c r="F32" s="30">
        <v>248000</v>
      </c>
      <c r="G32" s="30">
        <v>248000</v>
      </c>
      <c r="H32" s="28">
        <v>248838.74</v>
      </c>
      <c r="I32" s="151">
        <v>335.28</v>
      </c>
      <c r="K32" s="187">
        <f t="shared" si="0"/>
        <v>335.28</v>
      </c>
      <c r="L32" s="151">
        <v>0</v>
      </c>
    </row>
    <row r="33" spans="1:12" x14ac:dyDescent="0.25">
      <c r="C33" s="24" t="s">
        <v>166</v>
      </c>
      <c r="D33" s="158" t="s">
        <v>117</v>
      </c>
      <c r="E33" s="90">
        <v>42335</v>
      </c>
      <c r="F33" s="207">
        <v>0</v>
      </c>
      <c r="G33" s="207">
        <v>0</v>
      </c>
      <c r="H33" s="207">
        <v>0</v>
      </c>
      <c r="I33" s="207">
        <v>0</v>
      </c>
      <c r="K33" s="187">
        <f t="shared" si="0"/>
        <v>468.9</v>
      </c>
      <c r="L33" s="155">
        <v>468.9</v>
      </c>
    </row>
    <row r="34" spans="1:12" x14ac:dyDescent="0.25">
      <c r="C34" s="91" t="s">
        <v>173</v>
      </c>
      <c r="D34" s="46" t="s">
        <v>136</v>
      </c>
      <c r="E34" s="90">
        <v>42433</v>
      </c>
      <c r="F34" s="207">
        <v>0</v>
      </c>
      <c r="G34" s="207">
        <v>0</v>
      </c>
      <c r="H34" s="207">
        <v>0</v>
      </c>
      <c r="I34" s="151">
        <v>222.2</v>
      </c>
      <c r="K34" s="187">
        <f t="shared" si="0"/>
        <v>532.70000000000005</v>
      </c>
      <c r="L34" s="151">
        <v>310.5</v>
      </c>
    </row>
    <row r="35" spans="1:12" ht="12.75" customHeight="1" x14ac:dyDescent="0.25">
      <c r="C35" s="91" t="s">
        <v>174</v>
      </c>
      <c r="D35" s="46" t="s">
        <v>137</v>
      </c>
      <c r="E35" s="90">
        <v>42433</v>
      </c>
      <c r="F35" s="207">
        <v>0</v>
      </c>
      <c r="G35" s="207">
        <v>0</v>
      </c>
      <c r="H35" s="207">
        <v>0</v>
      </c>
      <c r="I35" s="151">
        <v>177.76</v>
      </c>
      <c r="K35" s="187">
        <f t="shared" si="0"/>
        <v>426.15999999999997</v>
      </c>
      <c r="L35" s="151">
        <v>248.4</v>
      </c>
    </row>
    <row r="36" spans="1:12" x14ac:dyDescent="0.25">
      <c r="C36" s="91" t="s">
        <v>168</v>
      </c>
      <c r="D36" s="46" t="s">
        <v>131</v>
      </c>
      <c r="E36" s="90">
        <v>42608</v>
      </c>
      <c r="F36" s="207">
        <v>0</v>
      </c>
      <c r="G36" s="207">
        <v>0</v>
      </c>
      <c r="H36" s="207">
        <v>0</v>
      </c>
      <c r="I36" s="151">
        <v>355.96</v>
      </c>
      <c r="K36" s="187">
        <f t="shared" si="0"/>
        <v>728.56</v>
      </c>
      <c r="L36" s="151">
        <v>372.6</v>
      </c>
    </row>
    <row r="37" spans="1:12" x14ac:dyDescent="0.25">
      <c r="C37" s="91" t="s">
        <v>164</v>
      </c>
      <c r="D37" s="26" t="s">
        <v>122</v>
      </c>
      <c r="E37" s="44">
        <v>42632</v>
      </c>
      <c r="F37" s="207">
        <v>0</v>
      </c>
      <c r="G37" s="207">
        <v>0</v>
      </c>
      <c r="H37" s="207">
        <v>0</v>
      </c>
      <c r="I37" s="207">
        <v>0</v>
      </c>
      <c r="K37" s="187">
        <f t="shared" si="0"/>
        <v>198</v>
      </c>
      <c r="L37" s="207">
        <v>198</v>
      </c>
    </row>
    <row r="38" spans="1:12" x14ac:dyDescent="0.25">
      <c r="C38" s="91" t="s">
        <v>167</v>
      </c>
      <c r="D38" s="158" t="s">
        <v>125</v>
      </c>
      <c r="E38" s="44">
        <v>42654</v>
      </c>
      <c r="F38" s="207">
        <v>0</v>
      </c>
      <c r="G38" s="207">
        <v>0</v>
      </c>
      <c r="H38" s="207">
        <v>0</v>
      </c>
      <c r="I38" s="207">
        <v>0</v>
      </c>
      <c r="K38" s="187">
        <f t="shared" si="0"/>
        <v>198</v>
      </c>
      <c r="L38" s="207">
        <v>198</v>
      </c>
    </row>
    <row r="39" spans="1:12" x14ac:dyDescent="0.25">
      <c r="C39" s="160" t="s">
        <v>165</v>
      </c>
      <c r="D39" s="26" t="s">
        <v>123</v>
      </c>
      <c r="E39" s="195">
        <v>42639</v>
      </c>
      <c r="F39" s="207">
        <v>0</v>
      </c>
      <c r="G39" s="207">
        <v>0</v>
      </c>
      <c r="H39" s="207">
        <v>0</v>
      </c>
      <c r="I39" s="207">
        <v>0</v>
      </c>
      <c r="K39" s="187">
        <f t="shared" si="0"/>
        <v>187.5</v>
      </c>
      <c r="L39" s="207">
        <v>187.5</v>
      </c>
    </row>
    <row r="40" spans="1:12" x14ac:dyDescent="0.25">
      <c r="A40" s="91"/>
      <c r="B40" s="199"/>
      <c r="C40" s="24" t="s">
        <v>194</v>
      </c>
      <c r="D40" s="158" t="s">
        <v>134</v>
      </c>
      <c r="E40" s="195">
        <v>42758</v>
      </c>
      <c r="F40" s="207">
        <v>0</v>
      </c>
      <c r="G40" s="207">
        <v>0</v>
      </c>
      <c r="H40" s="207">
        <v>0</v>
      </c>
      <c r="I40" s="208">
        <v>0</v>
      </c>
      <c r="K40" s="187">
        <f t="shared" si="0"/>
        <v>197.4</v>
      </c>
      <c r="L40" s="208">
        <v>197.4</v>
      </c>
    </row>
    <row r="41" spans="1:12" s="91" customFormat="1" x14ac:dyDescent="0.25">
      <c r="A41" s="26"/>
      <c r="B41" s="197"/>
      <c r="C41" s="91" t="s">
        <v>170</v>
      </c>
      <c r="D41" s="46" t="s">
        <v>133</v>
      </c>
      <c r="E41" s="90">
        <v>42762</v>
      </c>
      <c r="F41" s="207">
        <v>0</v>
      </c>
      <c r="G41" s="207">
        <v>0</v>
      </c>
      <c r="H41" s="207">
        <v>0</v>
      </c>
      <c r="I41" s="151">
        <v>4797.76</v>
      </c>
      <c r="J41" s="3"/>
      <c r="K41" s="187">
        <f t="shared" si="0"/>
        <v>7798.3600000000006</v>
      </c>
      <c r="L41" s="151">
        <v>3000.6</v>
      </c>
    </row>
    <row r="42" spans="1:12" ht="13.8" thickBot="1" x14ac:dyDescent="0.3">
      <c r="C42" s="101"/>
      <c r="D42" s="102" t="s">
        <v>91</v>
      </c>
      <c r="E42" s="103"/>
      <c r="F42" s="107">
        <f>SUM(F4:F33)</f>
        <v>38439742.409999996</v>
      </c>
      <c r="G42" s="107">
        <f>SUM(G4:G41)</f>
        <v>38528526.399999991</v>
      </c>
      <c r="H42" s="107">
        <f>SUM(H4:H33)</f>
        <v>38503680.289999992</v>
      </c>
      <c r="I42" s="152">
        <f>SUM(I4:I41)</f>
        <v>64141.04</v>
      </c>
      <c r="J42" s="108"/>
      <c r="K42" s="209">
        <f t="shared" si="0"/>
        <v>83481.070000000007</v>
      </c>
      <c r="L42" s="152">
        <f>SUM(L4:L33)</f>
        <v>19340.030000000006</v>
      </c>
    </row>
    <row r="43" spans="1:12" ht="13.8" thickTop="1" x14ac:dyDescent="0.25">
      <c r="C43" s="101"/>
      <c r="D43" s="102"/>
      <c r="E43" s="103"/>
      <c r="F43" s="184"/>
      <c r="G43" s="184"/>
      <c r="H43" s="184"/>
      <c r="I43" s="185"/>
      <c r="J43" s="186"/>
      <c r="K43" s="187"/>
      <c r="L43" s="185"/>
    </row>
    <row r="44" spans="1:12" x14ac:dyDescent="0.25">
      <c r="C44" s="101"/>
      <c r="D44" s="102"/>
      <c r="E44" s="103"/>
      <c r="F44" s="184"/>
      <c r="G44" s="184"/>
      <c r="H44" s="184"/>
      <c r="I44" s="185"/>
      <c r="J44" s="186"/>
      <c r="K44" s="187"/>
      <c r="L44" s="185"/>
    </row>
    <row r="45" spans="1:12" s="91" customFormat="1" x14ac:dyDescent="0.25">
      <c r="A45" s="26"/>
      <c r="B45" s="197"/>
      <c r="C45" s="101"/>
      <c r="D45" s="102"/>
      <c r="E45" s="103"/>
      <c r="F45" s="184"/>
      <c r="G45" s="184"/>
      <c r="H45" s="184"/>
      <c r="I45" s="35" t="s">
        <v>191</v>
      </c>
      <c r="J45" s="186"/>
      <c r="K45" s="31" t="s">
        <v>87</v>
      </c>
      <c r="L45" s="35" t="s">
        <v>94</v>
      </c>
    </row>
    <row r="46" spans="1:12" x14ac:dyDescent="0.25">
      <c r="A46" s="32" t="s">
        <v>19</v>
      </c>
      <c r="C46" s="95" t="s">
        <v>20</v>
      </c>
      <c r="D46" s="32" t="s">
        <v>21</v>
      </c>
      <c r="E46" s="33" t="s">
        <v>22</v>
      </c>
      <c r="F46" s="34" t="s">
        <v>23</v>
      </c>
      <c r="G46" s="35" t="s">
        <v>24</v>
      </c>
      <c r="H46" s="35" t="s">
        <v>25</v>
      </c>
      <c r="I46" s="35" t="s">
        <v>26</v>
      </c>
      <c r="J46" s="31" t="s">
        <v>27</v>
      </c>
      <c r="K46" s="31" t="s">
        <v>88</v>
      </c>
      <c r="L46" s="35" t="s">
        <v>26</v>
      </c>
    </row>
    <row r="47" spans="1:12" x14ac:dyDescent="0.25">
      <c r="A47" s="36"/>
      <c r="C47" s="96" t="s">
        <v>28</v>
      </c>
      <c r="D47" s="37" t="s">
        <v>29</v>
      </c>
      <c r="E47" s="38" t="s">
        <v>30</v>
      </c>
      <c r="F47" s="39" t="s">
        <v>31</v>
      </c>
      <c r="G47" s="40" t="s">
        <v>32</v>
      </c>
      <c r="H47" s="40" t="s">
        <v>33</v>
      </c>
      <c r="I47" s="40" t="s">
        <v>34</v>
      </c>
      <c r="J47" s="41" t="s">
        <v>35</v>
      </c>
      <c r="K47" s="41" t="s">
        <v>34</v>
      </c>
      <c r="L47" s="40" t="s">
        <v>34</v>
      </c>
    </row>
    <row r="48" spans="1:12" x14ac:dyDescent="0.25">
      <c r="A48" s="89"/>
      <c r="B48" s="201"/>
      <c r="C48" s="24"/>
      <c r="D48" s="87"/>
      <c r="E48" s="90"/>
      <c r="F48" s="11"/>
      <c r="H48" s="28"/>
      <c r="K48" s="187"/>
    </row>
    <row r="49" spans="1:12" x14ac:dyDescent="0.25">
      <c r="A49" s="42" t="s">
        <v>7</v>
      </c>
      <c r="C49" s="86" t="s">
        <v>188</v>
      </c>
      <c r="E49" s="90">
        <v>42460</v>
      </c>
      <c r="F49" s="30">
        <v>1499682.2</v>
      </c>
      <c r="G49" s="30">
        <v>1499682.2</v>
      </c>
      <c r="H49" s="30">
        <v>1499682.2</v>
      </c>
      <c r="I49" s="151">
        <v>1403.23</v>
      </c>
      <c r="K49" s="187">
        <f>SUM(I49+L49)</f>
        <v>2040.85</v>
      </c>
      <c r="L49" s="151">
        <v>637.62</v>
      </c>
    </row>
    <row r="50" spans="1:12" x14ac:dyDescent="0.25">
      <c r="A50" s="42"/>
      <c r="C50" s="86"/>
      <c r="D50"/>
      <c r="E50" s="90"/>
      <c r="F50" s="88"/>
      <c r="G50" s="88"/>
      <c r="H50" s="88"/>
      <c r="I50" s="30"/>
      <c r="K50" s="187"/>
      <c r="L50" s="30"/>
    </row>
    <row r="51" spans="1:12" x14ac:dyDescent="0.25">
      <c r="A51" s="42" t="s">
        <v>95</v>
      </c>
      <c r="C51" s="86" t="s">
        <v>188</v>
      </c>
      <c r="E51" s="90">
        <v>42460</v>
      </c>
      <c r="F51" s="88">
        <v>1387460.84</v>
      </c>
      <c r="G51" s="88">
        <v>1387460.84</v>
      </c>
      <c r="H51" s="88">
        <v>1387460.84</v>
      </c>
      <c r="I51" s="88">
        <v>1331.84</v>
      </c>
      <c r="K51" s="187">
        <f t="shared" ref="K51:K71" si="1">SUM(I51+L51)</f>
        <v>1983.6399999999999</v>
      </c>
      <c r="L51" s="88">
        <v>651.79999999999995</v>
      </c>
    </row>
    <row r="52" spans="1:12" s="14" customFormat="1" x14ac:dyDescent="0.25">
      <c r="A52" s="47"/>
      <c r="B52" s="197"/>
      <c r="C52" s="97"/>
      <c r="D52" s="48"/>
      <c r="E52" s="49"/>
      <c r="F52" s="34"/>
      <c r="G52" s="34"/>
      <c r="H52" s="34"/>
      <c r="I52" s="88"/>
      <c r="J52" s="31"/>
      <c r="K52" s="187"/>
      <c r="L52" s="88"/>
    </row>
    <row r="53" spans="1:12" x14ac:dyDescent="0.25">
      <c r="A53" s="42" t="s">
        <v>8</v>
      </c>
      <c r="C53" s="86" t="s">
        <v>188</v>
      </c>
      <c r="E53" s="90">
        <v>42460</v>
      </c>
      <c r="F53" s="30">
        <v>12587.67</v>
      </c>
      <c r="G53" s="30">
        <v>12587.67</v>
      </c>
      <c r="H53" s="30">
        <v>12587.67</v>
      </c>
      <c r="I53" s="30">
        <v>11.78</v>
      </c>
      <c r="K53" s="187">
        <f t="shared" si="1"/>
        <v>17.13</v>
      </c>
      <c r="L53" s="30">
        <v>5.35</v>
      </c>
    </row>
    <row r="54" spans="1:12" ht="13.5" customHeight="1" x14ac:dyDescent="0.25">
      <c r="D54" s="50"/>
      <c r="E54" s="44"/>
      <c r="F54" s="30"/>
      <c r="G54" s="30"/>
      <c r="H54" s="30"/>
      <c r="I54" s="30"/>
      <c r="K54" s="187"/>
      <c r="L54" s="30"/>
    </row>
    <row r="55" spans="1:12" x14ac:dyDescent="0.25">
      <c r="A55" s="42" t="s">
        <v>9</v>
      </c>
      <c r="C55" s="86" t="s">
        <v>188</v>
      </c>
      <c r="E55" s="90">
        <v>42460</v>
      </c>
      <c r="F55" s="28">
        <v>2339288.21</v>
      </c>
      <c r="G55" s="28">
        <v>2339288.21</v>
      </c>
      <c r="H55" s="28">
        <v>2339288.21</v>
      </c>
      <c r="I55" s="28">
        <v>2191.52</v>
      </c>
      <c r="K55" s="187">
        <f t="shared" si="1"/>
        <v>3192.21</v>
      </c>
      <c r="L55" s="28">
        <v>1000.69</v>
      </c>
    </row>
    <row r="56" spans="1:12" s="14" customFormat="1" x14ac:dyDescent="0.25">
      <c r="A56" s="47"/>
      <c r="B56" s="197"/>
      <c r="C56" s="97"/>
      <c r="D56" s="48"/>
      <c r="E56" s="49"/>
      <c r="F56" s="34"/>
      <c r="G56" s="34"/>
      <c r="H56" s="34"/>
      <c r="I56" s="34"/>
      <c r="J56" s="31"/>
      <c r="K56" s="187"/>
      <c r="L56" s="34"/>
    </row>
    <row r="57" spans="1:12" x14ac:dyDescent="0.25">
      <c r="A57" s="42" t="s">
        <v>10</v>
      </c>
      <c r="C57" s="86" t="s">
        <v>188</v>
      </c>
      <c r="E57" s="90">
        <v>42460</v>
      </c>
      <c r="F57" s="30">
        <v>1432992.89</v>
      </c>
      <c r="G57" s="30">
        <v>1432992.89</v>
      </c>
      <c r="H57" s="30">
        <v>1432992.89</v>
      </c>
      <c r="I57" s="30">
        <v>1294.3900000000001</v>
      </c>
      <c r="K57" s="187">
        <f t="shared" si="1"/>
        <v>1848.25</v>
      </c>
      <c r="L57" s="30">
        <v>553.86</v>
      </c>
    </row>
    <row r="58" spans="1:12" ht="15" customHeight="1" x14ac:dyDescent="0.25">
      <c r="A58" s="42"/>
      <c r="C58" s="86"/>
      <c r="D58"/>
      <c r="E58" s="90"/>
      <c r="F58" s="30"/>
      <c r="G58" s="30"/>
      <c r="H58" s="30"/>
      <c r="I58" s="30"/>
      <c r="K58" s="187"/>
      <c r="L58" s="30"/>
    </row>
    <row r="59" spans="1:12" x14ac:dyDescent="0.25">
      <c r="A59" s="42" t="s">
        <v>11</v>
      </c>
      <c r="C59" s="86" t="s">
        <v>188</v>
      </c>
      <c r="E59" s="90">
        <v>42460</v>
      </c>
      <c r="F59" s="30">
        <v>602001.13</v>
      </c>
      <c r="G59" s="30">
        <v>602001.13</v>
      </c>
      <c r="H59" s="30">
        <v>602001.13</v>
      </c>
      <c r="I59" s="30">
        <v>811.68</v>
      </c>
      <c r="K59" s="187">
        <f t="shared" si="1"/>
        <v>1083.31</v>
      </c>
      <c r="L59" s="30">
        <v>271.63</v>
      </c>
    </row>
    <row r="60" spans="1:12" x14ac:dyDescent="0.25">
      <c r="A60" s="42"/>
      <c r="E60" s="44"/>
      <c r="F60" s="30"/>
      <c r="G60" s="30"/>
      <c r="H60" s="30"/>
      <c r="I60" s="30"/>
      <c r="K60" s="187"/>
      <c r="L60" s="30"/>
    </row>
    <row r="61" spans="1:12" x14ac:dyDescent="0.25">
      <c r="A61" s="42" t="s">
        <v>12</v>
      </c>
      <c r="C61" s="86" t="s">
        <v>188</v>
      </c>
      <c r="E61" s="90">
        <v>42460</v>
      </c>
      <c r="F61" s="30">
        <v>65035.64</v>
      </c>
      <c r="G61" s="30">
        <v>65035.64</v>
      </c>
      <c r="H61" s="30">
        <v>65035.64</v>
      </c>
      <c r="I61" s="30">
        <v>56.16</v>
      </c>
      <c r="K61" s="187">
        <f t="shared" si="1"/>
        <v>81.13</v>
      </c>
      <c r="L61" s="30">
        <v>24.97</v>
      </c>
    </row>
    <row r="62" spans="1:12" x14ac:dyDescent="0.25">
      <c r="A62" s="42"/>
      <c r="E62" s="44"/>
      <c r="F62" s="30"/>
      <c r="G62" s="30"/>
      <c r="H62" s="30"/>
      <c r="I62" s="30"/>
      <c r="J62" s="31"/>
      <c r="K62" s="187"/>
      <c r="L62" s="30"/>
    </row>
    <row r="63" spans="1:12" x14ac:dyDescent="0.25">
      <c r="A63" s="42" t="s">
        <v>37</v>
      </c>
      <c r="C63" s="86" t="s">
        <v>188</v>
      </c>
      <c r="E63" s="90">
        <v>42460</v>
      </c>
      <c r="F63" s="30">
        <v>390104.33</v>
      </c>
      <c r="G63" s="30">
        <v>390104.33</v>
      </c>
      <c r="H63" s="30">
        <v>390104.33</v>
      </c>
      <c r="I63" s="167" t="s">
        <v>118</v>
      </c>
      <c r="J63" s="31"/>
      <c r="K63" s="167" t="s">
        <v>118</v>
      </c>
      <c r="L63" s="167" t="s">
        <v>118</v>
      </c>
    </row>
    <row r="64" spans="1:12" x14ac:dyDescent="0.25">
      <c r="A64" s="42"/>
      <c r="E64" s="44"/>
      <c r="G64" s="28"/>
      <c r="H64" s="28"/>
      <c r="I64" s="30"/>
      <c r="J64" s="31"/>
      <c r="K64" s="187"/>
      <c r="L64" s="30"/>
    </row>
    <row r="65" spans="1:12" x14ac:dyDescent="0.25">
      <c r="A65" s="42" t="s">
        <v>38</v>
      </c>
      <c r="C65" s="86" t="s">
        <v>188</v>
      </c>
      <c r="E65" s="90">
        <v>42460</v>
      </c>
      <c r="F65" s="30">
        <v>1288919.58</v>
      </c>
      <c r="G65" s="30">
        <v>1288919.58</v>
      </c>
      <c r="H65" s="30">
        <v>1288919.58</v>
      </c>
      <c r="I65" s="30">
        <v>1379.22</v>
      </c>
      <c r="K65" s="187">
        <f t="shared" si="1"/>
        <v>2286.19</v>
      </c>
      <c r="L65" s="30">
        <v>906.97</v>
      </c>
    </row>
    <row r="66" spans="1:12" x14ac:dyDescent="0.25">
      <c r="A66" s="42"/>
      <c r="E66" s="44"/>
      <c r="F66" s="30"/>
      <c r="G66" s="30"/>
      <c r="H66" s="30"/>
      <c r="I66" s="30"/>
      <c r="K66" s="187"/>
      <c r="L66" s="30"/>
    </row>
    <row r="67" spans="1:12" x14ac:dyDescent="0.25">
      <c r="A67" s="42" t="s">
        <v>39</v>
      </c>
      <c r="C67" s="86" t="s">
        <v>188</v>
      </c>
      <c r="E67" s="90">
        <v>42460</v>
      </c>
      <c r="F67" s="30">
        <v>295552.62</v>
      </c>
      <c r="G67" s="30">
        <v>295552.62</v>
      </c>
      <c r="H67" s="30">
        <v>295552.62</v>
      </c>
      <c r="I67" s="30">
        <v>352.87</v>
      </c>
      <c r="K67" s="187">
        <f t="shared" si="1"/>
        <v>476.27</v>
      </c>
      <c r="L67" s="30">
        <v>123.4</v>
      </c>
    </row>
    <row r="68" spans="1:12" x14ac:dyDescent="0.25">
      <c r="G68" s="28"/>
      <c r="H68" s="28"/>
      <c r="I68" s="28"/>
      <c r="K68" s="187"/>
      <c r="L68" s="28"/>
    </row>
    <row r="69" spans="1:12" x14ac:dyDescent="0.25">
      <c r="A69" s="42" t="s">
        <v>16</v>
      </c>
      <c r="C69" s="86" t="s">
        <v>188</v>
      </c>
      <c r="E69" s="90">
        <v>42460</v>
      </c>
      <c r="F69" s="30">
        <v>19828.97</v>
      </c>
      <c r="G69" s="30">
        <v>19828.97</v>
      </c>
      <c r="H69" s="30">
        <v>19828.97</v>
      </c>
      <c r="I69" s="30">
        <v>227.96</v>
      </c>
      <c r="K69" s="187">
        <f t="shared" si="1"/>
        <v>377.58000000000004</v>
      </c>
      <c r="L69" s="30">
        <v>149.62</v>
      </c>
    </row>
    <row r="70" spans="1:12" x14ac:dyDescent="0.25">
      <c r="A70" s="42"/>
      <c r="E70" s="44"/>
      <c r="F70" s="3"/>
      <c r="G70" s="3"/>
      <c r="H70" s="3"/>
      <c r="I70" s="3"/>
      <c r="K70" s="187"/>
      <c r="L70" s="3"/>
    </row>
    <row r="71" spans="1:12" x14ac:dyDescent="0.25">
      <c r="A71" s="42" t="s">
        <v>126</v>
      </c>
      <c r="C71" s="86" t="s">
        <v>188</v>
      </c>
      <c r="E71" s="90">
        <v>42460</v>
      </c>
      <c r="F71" s="28">
        <v>861920.65</v>
      </c>
      <c r="G71" s="28">
        <v>861920.65</v>
      </c>
      <c r="H71" s="28">
        <v>861920.65</v>
      </c>
      <c r="I71" s="28">
        <v>803.7</v>
      </c>
      <c r="K71" s="187">
        <f t="shared" si="1"/>
        <v>1166.83</v>
      </c>
      <c r="L71" s="28">
        <v>363.13</v>
      </c>
    </row>
    <row r="72" spans="1:12" x14ac:dyDescent="0.25">
      <c r="A72" s="42"/>
      <c r="C72" s="86"/>
      <c r="E72" s="90"/>
      <c r="G72" s="28"/>
      <c r="H72" s="28"/>
      <c r="I72" s="28"/>
      <c r="K72" s="187"/>
      <c r="L72" s="28"/>
    </row>
    <row r="73" spans="1:12" x14ac:dyDescent="0.25">
      <c r="A73" s="42"/>
      <c r="C73" s="86"/>
      <c r="E73" s="90"/>
      <c r="G73" s="28"/>
      <c r="H73" s="28"/>
      <c r="I73" s="28"/>
      <c r="K73" s="187"/>
      <c r="L73" s="28"/>
    </row>
    <row r="74" spans="1:12" ht="15.6" customHeight="1" x14ac:dyDescent="0.25">
      <c r="A74" s="42"/>
      <c r="C74" s="86"/>
      <c r="E74" s="90"/>
      <c r="G74" s="28"/>
      <c r="H74" s="28"/>
      <c r="I74" s="28"/>
      <c r="K74" s="187"/>
      <c r="L74" s="28"/>
    </row>
    <row r="75" spans="1:12" ht="15.6" customHeight="1" x14ac:dyDescent="0.25">
      <c r="A75" s="42"/>
      <c r="C75" s="86"/>
      <c r="E75" s="90"/>
      <c r="G75" s="28"/>
      <c r="H75" s="28"/>
      <c r="I75" s="28"/>
      <c r="K75" s="187"/>
      <c r="L75" s="28"/>
    </row>
    <row r="76" spans="1:12" ht="15.6" customHeight="1" x14ac:dyDescent="0.25">
      <c r="A76" s="42"/>
      <c r="C76" s="86"/>
      <c r="E76" s="90"/>
      <c r="G76" s="28"/>
      <c r="H76" s="28"/>
      <c r="I76" s="28"/>
      <c r="K76" s="187"/>
      <c r="L76" s="28"/>
    </row>
    <row r="77" spans="1:12" ht="15.6" customHeight="1" x14ac:dyDescent="0.25">
      <c r="A77" s="42"/>
      <c r="C77" s="86"/>
      <c r="E77" s="90"/>
      <c r="G77" s="28"/>
      <c r="H77" s="28"/>
      <c r="I77" s="28"/>
      <c r="K77" s="187"/>
      <c r="L77" s="28"/>
    </row>
    <row r="78" spans="1:12" ht="15.6" customHeight="1" x14ac:dyDescent="0.25">
      <c r="A78" s="42"/>
      <c r="C78" s="86"/>
      <c r="E78" s="90"/>
      <c r="G78" s="28"/>
      <c r="H78" s="28"/>
      <c r="I78" s="28"/>
      <c r="K78" s="187"/>
      <c r="L78" s="28"/>
    </row>
    <row r="79" spans="1:12" ht="15.6" customHeight="1" x14ac:dyDescent="0.25">
      <c r="A79" s="42"/>
      <c r="C79" s="86"/>
      <c r="E79" s="90"/>
      <c r="G79" s="28"/>
      <c r="H79" s="28"/>
      <c r="I79" s="28"/>
      <c r="K79" s="187"/>
      <c r="L79" s="28"/>
    </row>
    <row r="80" spans="1:12" ht="15.6" customHeight="1" x14ac:dyDescent="0.25">
      <c r="A80" s="42"/>
      <c r="C80" s="86"/>
      <c r="E80" s="90"/>
      <c r="G80" s="28"/>
      <c r="H80" s="28"/>
      <c r="I80" s="28"/>
      <c r="K80" s="187"/>
      <c r="L80" s="28"/>
    </row>
    <row r="81" spans="1:12" x14ac:dyDescent="0.25">
      <c r="A81" s="42"/>
      <c r="C81" s="86"/>
      <c r="E81" s="90"/>
      <c r="G81" s="28"/>
      <c r="H81" s="28"/>
      <c r="I81" s="28"/>
      <c r="K81" s="187"/>
      <c r="L81" s="28"/>
    </row>
    <row r="82" spans="1:12" x14ac:dyDescent="0.25">
      <c r="A82" s="42"/>
      <c r="C82" s="86"/>
      <c r="E82" s="90"/>
      <c r="G82" s="28"/>
      <c r="H82" s="28"/>
      <c r="I82" s="28"/>
      <c r="K82" s="187"/>
      <c r="L82" s="28"/>
    </row>
    <row r="83" spans="1:12" x14ac:dyDescent="0.25">
      <c r="A83" s="42"/>
      <c r="C83" s="86"/>
      <c r="E83" s="90"/>
      <c r="G83" s="28"/>
      <c r="H83" s="28"/>
      <c r="I83" s="28"/>
      <c r="K83" s="187"/>
      <c r="L83" s="28"/>
    </row>
    <row r="84" spans="1:12" x14ac:dyDescent="0.25">
      <c r="A84" s="42"/>
      <c r="C84" s="86"/>
      <c r="E84" s="90"/>
      <c r="G84" s="28"/>
      <c r="H84" s="28"/>
      <c r="I84" s="28"/>
      <c r="K84" s="187"/>
      <c r="L84" s="28"/>
    </row>
    <row r="85" spans="1:12" x14ac:dyDescent="0.25">
      <c r="A85" s="42"/>
      <c r="C85" s="86"/>
      <c r="E85" s="90"/>
      <c r="G85" s="28"/>
      <c r="H85" s="28"/>
      <c r="I85" s="35" t="s">
        <v>191</v>
      </c>
      <c r="K85" s="31" t="s">
        <v>87</v>
      </c>
      <c r="L85" s="35" t="s">
        <v>94</v>
      </c>
    </row>
    <row r="86" spans="1:12" ht="11.25" customHeight="1" x14ac:dyDescent="0.25">
      <c r="A86" s="32" t="s">
        <v>19</v>
      </c>
      <c r="C86" s="95" t="s">
        <v>20</v>
      </c>
      <c r="D86" s="32" t="s">
        <v>21</v>
      </c>
      <c r="E86" s="33" t="s">
        <v>22</v>
      </c>
      <c r="F86" s="34" t="s">
        <v>23</v>
      </c>
      <c r="G86" s="35" t="s">
        <v>24</v>
      </c>
      <c r="H86" s="35" t="s">
        <v>25</v>
      </c>
      <c r="I86" s="35" t="s">
        <v>26</v>
      </c>
      <c r="J86" s="31" t="s">
        <v>27</v>
      </c>
      <c r="K86" s="31" t="s">
        <v>88</v>
      </c>
      <c r="L86" s="35" t="s">
        <v>26</v>
      </c>
    </row>
    <row r="87" spans="1:12" x14ac:dyDescent="0.25">
      <c r="A87" s="36"/>
      <c r="B87" s="202"/>
      <c r="C87" s="96" t="s">
        <v>28</v>
      </c>
      <c r="D87" s="37" t="s">
        <v>29</v>
      </c>
      <c r="E87" s="38" t="s">
        <v>30</v>
      </c>
      <c r="F87" s="39" t="s">
        <v>31</v>
      </c>
      <c r="G87" s="40" t="s">
        <v>32</v>
      </c>
      <c r="H87" s="40" t="s">
        <v>33</v>
      </c>
      <c r="I87" s="40" t="s">
        <v>34</v>
      </c>
      <c r="J87" s="41" t="s">
        <v>35</v>
      </c>
      <c r="K87" s="41" t="s">
        <v>34</v>
      </c>
      <c r="L87" s="40" t="s">
        <v>34</v>
      </c>
    </row>
    <row r="88" spans="1:12" s="4" customFormat="1" x14ac:dyDescent="0.25">
      <c r="A88" s="42"/>
      <c r="B88" s="197"/>
      <c r="C88" s="86"/>
      <c r="D88" s="26"/>
      <c r="E88" s="90"/>
      <c r="F88" s="28"/>
      <c r="G88" s="28"/>
      <c r="H88" s="28"/>
      <c r="I88" s="28"/>
      <c r="J88" s="3"/>
      <c r="K88" s="187"/>
      <c r="L88" s="28"/>
    </row>
    <row r="89" spans="1:12" ht="13.8" thickBot="1" x14ac:dyDescent="0.3">
      <c r="A89" s="42" t="s">
        <v>17</v>
      </c>
      <c r="C89" s="91" t="s">
        <v>130</v>
      </c>
      <c r="E89" s="44"/>
      <c r="F89" s="106">
        <v>8559164.5600000005</v>
      </c>
      <c r="G89" s="106">
        <v>8559164.5600000005</v>
      </c>
      <c r="H89" s="106">
        <v>8559164.5600000005</v>
      </c>
      <c r="I89" s="106">
        <v>4552.6099999999997</v>
      </c>
      <c r="J89" s="106">
        <f>SUM(J90:J110)</f>
        <v>0</v>
      </c>
      <c r="K89" s="191">
        <f>SUM(I89+L89)</f>
        <v>7079.94</v>
      </c>
      <c r="L89" s="106">
        <v>2527.33</v>
      </c>
    </row>
    <row r="90" spans="1:12" s="52" customFormat="1" ht="8.4" x14ac:dyDescent="0.15">
      <c r="A90" s="51" t="s">
        <v>40</v>
      </c>
      <c r="B90" s="197"/>
      <c r="C90" s="98" t="s">
        <v>185</v>
      </c>
      <c r="E90" s="53" t="s">
        <v>192</v>
      </c>
      <c r="F90" s="172">
        <v>1168496.8899999999</v>
      </c>
      <c r="G90" s="172">
        <v>1168496.8899999999</v>
      </c>
      <c r="H90" s="172">
        <v>1168496.8899999999</v>
      </c>
      <c r="I90" s="153">
        <v>0.95</v>
      </c>
      <c r="J90" s="55"/>
      <c r="K90" s="192">
        <f>SUM(I90+L90)</f>
        <v>761.08</v>
      </c>
      <c r="L90" s="153">
        <v>760.13</v>
      </c>
    </row>
    <row r="91" spans="1:12" s="57" customFormat="1" ht="8.4" x14ac:dyDescent="0.15">
      <c r="A91" s="56"/>
      <c r="B91" s="197"/>
      <c r="C91" s="99" t="s">
        <v>41</v>
      </c>
      <c r="E91" s="53" t="s">
        <v>192</v>
      </c>
      <c r="F91" s="172">
        <v>1451.59</v>
      </c>
      <c r="G91" s="172">
        <v>1451.59</v>
      </c>
      <c r="H91" s="172">
        <v>1451.59</v>
      </c>
      <c r="I91" s="153">
        <v>1382.12</v>
      </c>
      <c r="J91" s="55"/>
      <c r="K91" s="192">
        <f t="shared" ref="K91:K113" si="2">SUM(I91+L91)</f>
        <v>1382.26</v>
      </c>
      <c r="L91" s="153">
        <v>0.14000000000000001</v>
      </c>
    </row>
    <row r="92" spans="1:12" s="57" customFormat="1" ht="8.4" x14ac:dyDescent="0.15">
      <c r="B92" s="197"/>
      <c r="C92" s="98" t="s">
        <v>42</v>
      </c>
      <c r="E92" s="53" t="s">
        <v>192</v>
      </c>
      <c r="F92" s="180">
        <v>84341.88</v>
      </c>
      <c r="G92" s="180">
        <v>84341.88</v>
      </c>
      <c r="H92" s="180">
        <v>84341.88</v>
      </c>
      <c r="I92" s="153" t="s">
        <v>118</v>
      </c>
      <c r="J92" s="55"/>
      <c r="K92" s="153" t="s">
        <v>118</v>
      </c>
      <c r="L92" s="153" t="s">
        <v>118</v>
      </c>
    </row>
    <row r="93" spans="1:12" s="57" customFormat="1" ht="8.4" x14ac:dyDescent="0.15">
      <c r="A93" s="56"/>
      <c r="B93" s="197"/>
      <c r="C93" s="98" t="s">
        <v>124</v>
      </c>
      <c r="E93" s="53" t="s">
        <v>192</v>
      </c>
      <c r="F93" s="181">
        <v>700450.38</v>
      </c>
      <c r="G93" s="181">
        <v>700450.38</v>
      </c>
      <c r="H93" s="181">
        <v>700450.38</v>
      </c>
      <c r="I93" s="153">
        <v>658.52</v>
      </c>
      <c r="J93" s="54"/>
      <c r="K93" s="192">
        <f t="shared" si="2"/>
        <v>961.59999999999991</v>
      </c>
      <c r="L93" s="153">
        <v>303.08</v>
      </c>
    </row>
    <row r="94" spans="1:12" s="57" customFormat="1" ht="8.4" x14ac:dyDescent="0.15">
      <c r="A94" s="56"/>
      <c r="B94" s="197"/>
      <c r="C94" s="98" t="s">
        <v>43</v>
      </c>
      <c r="E94" s="53" t="s">
        <v>192</v>
      </c>
      <c r="F94" s="181">
        <v>234417.07</v>
      </c>
      <c r="G94" s="181">
        <v>234417.07</v>
      </c>
      <c r="H94" s="181">
        <v>234417.07</v>
      </c>
      <c r="I94" s="153">
        <v>232.24</v>
      </c>
      <c r="J94" s="54"/>
      <c r="K94" s="192">
        <f t="shared" si="2"/>
        <v>334.71000000000004</v>
      </c>
      <c r="L94" s="153">
        <v>102.47</v>
      </c>
    </row>
    <row r="95" spans="1:12" s="52" customFormat="1" ht="8.4" x14ac:dyDescent="0.15">
      <c r="A95" s="51"/>
      <c r="B95" s="197"/>
      <c r="C95" s="98" t="s">
        <v>101</v>
      </c>
      <c r="E95" s="53" t="s">
        <v>192</v>
      </c>
      <c r="F95" s="181">
        <v>2242728.04</v>
      </c>
      <c r="G95" s="181">
        <v>2242728.04</v>
      </c>
      <c r="H95" s="181">
        <v>2242728.04</v>
      </c>
      <c r="I95" s="153" t="s">
        <v>118</v>
      </c>
      <c r="J95" s="55"/>
      <c r="K95" s="153" t="s">
        <v>118</v>
      </c>
      <c r="L95" s="153" t="s">
        <v>118</v>
      </c>
    </row>
    <row r="96" spans="1:12" s="57" customFormat="1" ht="8.4" x14ac:dyDescent="0.15">
      <c r="A96" s="56"/>
      <c r="B96" s="197"/>
      <c r="C96" s="99" t="s">
        <v>44</v>
      </c>
      <c r="E96" s="53" t="s">
        <v>192</v>
      </c>
      <c r="F96" s="181">
        <v>56440.32</v>
      </c>
      <c r="G96" s="181">
        <v>56440.32</v>
      </c>
      <c r="H96" s="181">
        <v>56440.32</v>
      </c>
      <c r="I96" s="153">
        <v>75.290000000000006</v>
      </c>
      <c r="J96" s="54"/>
      <c r="K96" s="192">
        <f t="shared" si="2"/>
        <v>113.36000000000001</v>
      </c>
      <c r="L96" s="153">
        <v>38.07</v>
      </c>
    </row>
    <row r="97" spans="1:12" s="57" customFormat="1" ht="8.4" x14ac:dyDescent="0.15">
      <c r="A97" s="56"/>
      <c r="B97" s="197"/>
      <c r="C97" s="98" t="s">
        <v>45</v>
      </c>
      <c r="E97" s="53" t="s">
        <v>192</v>
      </c>
      <c r="F97" s="181">
        <v>235421.27</v>
      </c>
      <c r="G97" s="181">
        <v>235421.27</v>
      </c>
      <c r="H97" s="181">
        <v>235421.27</v>
      </c>
      <c r="I97" s="153">
        <v>91.79</v>
      </c>
      <c r="J97" s="54"/>
      <c r="K97" s="192">
        <f t="shared" si="2"/>
        <v>165.81</v>
      </c>
      <c r="L97" s="153">
        <v>74.02</v>
      </c>
    </row>
    <row r="98" spans="1:12" s="57" customFormat="1" ht="8.4" x14ac:dyDescent="0.15">
      <c r="A98" s="56"/>
      <c r="B98" s="197"/>
      <c r="C98" s="98" t="s">
        <v>46</v>
      </c>
      <c r="E98" s="53" t="s">
        <v>192</v>
      </c>
      <c r="F98" s="181">
        <v>1244591.7</v>
      </c>
      <c r="G98" s="181">
        <v>1244591.7</v>
      </c>
      <c r="H98" s="181">
        <v>1244591.7</v>
      </c>
      <c r="I98" s="153">
        <v>1156.74</v>
      </c>
      <c r="J98" s="54"/>
      <c r="K98" s="192">
        <f t="shared" si="2"/>
        <v>1694.04</v>
      </c>
      <c r="L98" s="153">
        <v>537.29999999999995</v>
      </c>
    </row>
    <row r="99" spans="1:12" s="57" customFormat="1" ht="8.4" x14ac:dyDescent="0.15">
      <c r="A99" s="56"/>
      <c r="B99" s="202"/>
      <c r="C99" s="98" t="s">
        <v>47</v>
      </c>
      <c r="E99" s="53" t="s">
        <v>192</v>
      </c>
      <c r="F99" s="181">
        <v>38872.550000000003</v>
      </c>
      <c r="G99" s="181">
        <v>38872.550000000003</v>
      </c>
      <c r="H99" s="181">
        <v>38872.550000000003</v>
      </c>
      <c r="I99" s="153">
        <v>37.51</v>
      </c>
      <c r="J99" s="54"/>
      <c r="K99" s="192">
        <f t="shared" si="2"/>
        <v>54.519999999999996</v>
      </c>
      <c r="L99" s="153">
        <v>17.010000000000002</v>
      </c>
    </row>
    <row r="100" spans="1:12" s="57" customFormat="1" ht="8.4" x14ac:dyDescent="0.15">
      <c r="A100" s="56"/>
      <c r="B100" s="197"/>
      <c r="C100" s="98" t="s">
        <v>48</v>
      </c>
      <c r="E100" s="53" t="s">
        <v>192</v>
      </c>
      <c r="F100" s="181">
        <v>119282.38</v>
      </c>
      <c r="G100" s="181">
        <v>119282.38</v>
      </c>
      <c r="H100" s="181">
        <v>119282.38</v>
      </c>
      <c r="I100" s="153">
        <v>111.61</v>
      </c>
      <c r="J100" s="54"/>
      <c r="K100" s="192">
        <f t="shared" si="2"/>
        <v>155.93</v>
      </c>
      <c r="L100" s="153">
        <v>44.32</v>
      </c>
    </row>
    <row r="101" spans="1:12" s="57" customFormat="1" ht="8.25" customHeight="1" x14ac:dyDescent="0.15">
      <c r="A101" s="56"/>
      <c r="B101" s="202"/>
      <c r="C101" s="98" t="s">
        <v>102</v>
      </c>
      <c r="E101" s="53" t="s">
        <v>192</v>
      </c>
      <c r="F101" s="182">
        <v>40929.07</v>
      </c>
      <c r="G101" s="182">
        <v>40929.07</v>
      </c>
      <c r="H101" s="182">
        <v>40929.07</v>
      </c>
      <c r="I101" s="153" t="s">
        <v>118</v>
      </c>
      <c r="J101" s="54"/>
      <c r="K101" s="153" t="s">
        <v>118</v>
      </c>
      <c r="L101" s="153" t="s">
        <v>118</v>
      </c>
    </row>
    <row r="102" spans="1:12" s="57" customFormat="1" ht="8.4" x14ac:dyDescent="0.15">
      <c r="A102" s="56"/>
      <c r="B102" s="197"/>
      <c r="C102" s="98" t="s">
        <v>93</v>
      </c>
      <c r="E102" s="53" t="s">
        <v>192</v>
      </c>
      <c r="F102" s="181">
        <v>1</v>
      </c>
      <c r="G102" s="181">
        <v>1</v>
      </c>
      <c r="H102" s="181">
        <v>1</v>
      </c>
      <c r="I102" s="153" t="s">
        <v>118</v>
      </c>
      <c r="J102" s="54"/>
      <c r="K102" s="153" t="s">
        <v>118</v>
      </c>
      <c r="L102" s="153" t="s">
        <v>118</v>
      </c>
    </row>
    <row r="103" spans="1:12" s="57" customFormat="1" ht="8.4" x14ac:dyDescent="0.15">
      <c r="A103" s="56"/>
      <c r="B103" s="197"/>
      <c r="C103" s="98" t="s">
        <v>49</v>
      </c>
      <c r="E103" s="53" t="s">
        <v>192</v>
      </c>
      <c r="F103" s="181">
        <v>1381477.88</v>
      </c>
      <c r="G103" s="181">
        <v>1381477.88</v>
      </c>
      <c r="H103" s="181">
        <v>1381477.88</v>
      </c>
      <c r="I103" s="153" t="s">
        <v>118</v>
      </c>
      <c r="J103" s="54"/>
      <c r="K103" s="153" t="s">
        <v>118</v>
      </c>
      <c r="L103" s="153" t="s">
        <v>118</v>
      </c>
    </row>
    <row r="104" spans="1:12" s="57" customFormat="1" ht="8.4" x14ac:dyDescent="0.15">
      <c r="A104" s="56"/>
      <c r="B104" s="197"/>
      <c r="C104" s="98" t="s">
        <v>50</v>
      </c>
      <c r="E104" s="53" t="s">
        <v>192</v>
      </c>
      <c r="F104" s="181">
        <v>106286.91</v>
      </c>
      <c r="G104" s="181">
        <v>106286.91</v>
      </c>
      <c r="H104" s="181">
        <v>106286.91</v>
      </c>
      <c r="I104" s="153">
        <v>94.93</v>
      </c>
      <c r="J104" s="54"/>
      <c r="K104" s="192">
        <f t="shared" si="2"/>
        <v>134.19</v>
      </c>
      <c r="L104" s="153">
        <v>39.26</v>
      </c>
    </row>
    <row r="105" spans="1:12" s="57" customFormat="1" ht="8.4" x14ac:dyDescent="0.15">
      <c r="A105" s="56"/>
      <c r="B105" s="197"/>
      <c r="C105" s="98" t="s">
        <v>51</v>
      </c>
      <c r="E105" s="53" t="s">
        <v>192</v>
      </c>
      <c r="F105" s="181">
        <v>259508.14</v>
      </c>
      <c r="G105" s="181">
        <v>259508.14</v>
      </c>
      <c r="H105" s="181">
        <v>259508.14</v>
      </c>
      <c r="I105" s="153" t="s">
        <v>118</v>
      </c>
      <c r="J105" s="54"/>
      <c r="K105" s="153" t="s">
        <v>118</v>
      </c>
      <c r="L105" s="153" t="s">
        <v>118</v>
      </c>
    </row>
    <row r="106" spans="1:12" s="57" customFormat="1" ht="8.4" x14ac:dyDescent="0.15">
      <c r="A106" s="56"/>
      <c r="B106" s="197"/>
      <c r="C106" s="98" t="s">
        <v>52</v>
      </c>
      <c r="E106" s="53" t="s">
        <v>192</v>
      </c>
      <c r="F106" s="181">
        <v>37489.730000000003</v>
      </c>
      <c r="G106" s="181">
        <v>37489.730000000003</v>
      </c>
      <c r="H106" s="181">
        <v>37489.730000000003</v>
      </c>
      <c r="I106" s="153">
        <v>35.08</v>
      </c>
      <c r="J106" s="54"/>
      <c r="K106" s="192">
        <f t="shared" si="2"/>
        <v>51.01</v>
      </c>
      <c r="L106" s="153">
        <v>15.93</v>
      </c>
    </row>
    <row r="107" spans="1:12" s="52" customFormat="1" ht="8.4" x14ac:dyDescent="0.15">
      <c r="A107" s="51"/>
      <c r="B107" s="197"/>
      <c r="C107" s="98" t="s">
        <v>53</v>
      </c>
      <c r="E107" s="53" t="s">
        <v>192</v>
      </c>
      <c r="F107" s="181">
        <v>364343.3</v>
      </c>
      <c r="G107" s="181">
        <v>364343.3</v>
      </c>
      <c r="H107" s="181">
        <v>364343.3</v>
      </c>
      <c r="I107" s="153">
        <v>340.96</v>
      </c>
      <c r="J107" s="55"/>
      <c r="K107" s="192">
        <f t="shared" si="2"/>
        <v>495.92999999999995</v>
      </c>
      <c r="L107" s="153">
        <v>154.97</v>
      </c>
    </row>
    <row r="108" spans="1:12" s="57" customFormat="1" ht="8.4" x14ac:dyDescent="0.15">
      <c r="A108" s="56"/>
      <c r="B108" s="197"/>
      <c r="C108" s="98" t="s">
        <v>54</v>
      </c>
      <c r="E108" s="53" t="s">
        <v>192</v>
      </c>
      <c r="F108" s="181">
        <v>3153.79</v>
      </c>
      <c r="G108" s="181">
        <v>3153.79</v>
      </c>
      <c r="H108" s="181">
        <v>3153.79</v>
      </c>
      <c r="I108" s="153" t="s">
        <v>118</v>
      </c>
      <c r="J108" s="54"/>
      <c r="K108" s="192"/>
      <c r="L108" s="153" t="s">
        <v>118</v>
      </c>
    </row>
    <row r="109" spans="1:12" s="52" customFormat="1" ht="8.4" x14ac:dyDescent="0.15">
      <c r="A109" s="51"/>
      <c r="B109" s="197"/>
      <c r="C109" s="98" t="s">
        <v>55</v>
      </c>
      <c r="E109" s="53" t="s">
        <v>192</v>
      </c>
      <c r="F109" s="181">
        <v>178388.25</v>
      </c>
      <c r="G109" s="181">
        <v>178388.25</v>
      </c>
      <c r="H109" s="181">
        <v>178388.25</v>
      </c>
      <c r="I109" s="153">
        <v>277.70999999999998</v>
      </c>
      <c r="J109" s="55"/>
      <c r="K109" s="192">
        <f t="shared" si="2"/>
        <v>692.25</v>
      </c>
      <c r="L109" s="153">
        <v>414.54</v>
      </c>
    </row>
    <row r="110" spans="1:12" x14ac:dyDescent="0.25">
      <c r="A110" s="56"/>
      <c r="C110" s="98" t="s">
        <v>56</v>
      </c>
      <c r="D110" s="57"/>
      <c r="E110" s="53" t="s">
        <v>192</v>
      </c>
      <c r="F110" s="54">
        <v>61092.42</v>
      </c>
      <c r="G110" s="54">
        <v>61092.42</v>
      </c>
      <c r="H110" s="54">
        <v>61092.42</v>
      </c>
      <c r="I110" s="153">
        <v>57.16</v>
      </c>
      <c r="J110" s="60"/>
      <c r="K110" s="192">
        <f t="shared" si="2"/>
        <v>83.25</v>
      </c>
      <c r="L110" s="153">
        <v>26.09</v>
      </c>
    </row>
    <row r="111" spans="1:12" ht="13.8" thickBot="1" x14ac:dyDescent="0.3">
      <c r="A111" s="56"/>
      <c r="C111" s="100"/>
      <c r="D111" s="57"/>
      <c r="E111" s="53"/>
      <c r="F111" s="179">
        <f>SUM(F90:F110)</f>
        <v>8559164.5600000005</v>
      </c>
      <c r="G111" s="179">
        <f t="shared" ref="G111:H111" si="3">SUM(G90:G110)</f>
        <v>8559164.5600000005</v>
      </c>
      <c r="H111" s="179">
        <f t="shared" si="3"/>
        <v>8559164.5600000005</v>
      </c>
      <c r="I111" s="154">
        <f>SUM(I90:I110)</f>
        <v>4552.6099999999997</v>
      </c>
      <c r="J111" s="105"/>
      <c r="K111" s="191">
        <f t="shared" si="2"/>
        <v>7079.94</v>
      </c>
      <c r="L111" s="154">
        <f>SUM(L90:L110)</f>
        <v>2527.33</v>
      </c>
    </row>
    <row r="112" spans="1:12" x14ac:dyDescent="0.25">
      <c r="A112" s="56"/>
      <c r="C112" s="100"/>
      <c r="D112" s="57"/>
      <c r="E112" s="53"/>
      <c r="F112" s="58"/>
      <c r="G112" s="58"/>
      <c r="H112" s="172"/>
      <c r="I112" s="153"/>
      <c r="J112" s="54"/>
      <c r="K112" s="193"/>
      <c r="L112" s="153"/>
    </row>
    <row r="113" spans="1:12" x14ac:dyDescent="0.25">
      <c r="A113" s="141" t="s">
        <v>57</v>
      </c>
      <c r="C113" s="150"/>
      <c r="D113" s="141"/>
      <c r="E113" s="143"/>
      <c r="F113" s="28">
        <v>57194281.700000003</v>
      </c>
      <c r="G113" s="29">
        <v>57283065.689999998</v>
      </c>
      <c r="H113" s="29">
        <v>57258219.579999998</v>
      </c>
      <c r="I113" s="144">
        <v>78558</v>
      </c>
      <c r="J113" s="145"/>
      <c r="K113" s="190">
        <f t="shared" si="2"/>
        <v>109487.45999999999</v>
      </c>
      <c r="L113" s="144">
        <v>30929.46</v>
      </c>
    </row>
    <row r="114" spans="1:12" x14ac:dyDescent="0.25">
      <c r="E114" s="59"/>
      <c r="K114" s="187"/>
    </row>
    <row r="115" spans="1:12" x14ac:dyDescent="0.25">
      <c r="A115" s="42"/>
      <c r="C115" s="86"/>
      <c r="D115" s="91"/>
      <c r="E115" s="90"/>
      <c r="F115" s="30"/>
      <c r="G115" s="30"/>
      <c r="H115" s="28"/>
      <c r="J115" s="31"/>
      <c r="K115" s="104"/>
    </row>
    <row r="117" spans="1:12" x14ac:dyDescent="0.25">
      <c r="A117" s="56"/>
      <c r="C117" s="98"/>
      <c r="D117" s="57"/>
      <c r="E117" s="53"/>
      <c r="F117" s="94"/>
      <c r="G117" s="94"/>
      <c r="H117" s="93"/>
      <c r="I117" s="153"/>
      <c r="L117" s="153"/>
    </row>
    <row r="118" spans="1:12" x14ac:dyDescent="0.25">
      <c r="A118" s="56"/>
      <c r="C118" s="98"/>
      <c r="D118" s="57"/>
      <c r="E118" s="53"/>
      <c r="F118" s="94"/>
      <c r="G118" s="94"/>
      <c r="H118" s="93"/>
      <c r="I118" s="153"/>
      <c r="L118" s="153"/>
    </row>
    <row r="119" spans="1:12" x14ac:dyDescent="0.25">
      <c r="A119" s="56"/>
      <c r="C119" s="98"/>
      <c r="D119" s="57"/>
      <c r="E119" s="53"/>
      <c r="F119" s="94"/>
      <c r="G119" s="94"/>
      <c r="H119" s="93"/>
      <c r="I119" s="153"/>
      <c r="L119" s="153"/>
    </row>
    <row r="120" spans="1:12" x14ac:dyDescent="0.25">
      <c r="C120" s="59"/>
      <c r="I120" s="153"/>
      <c r="L120" s="153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cellWatches>
    <cellWatch r="C55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"/>
  <sheetViews>
    <sheetView zoomScaleNormal="100" workbookViewId="0">
      <selection activeCell="A87" sqref="A87:XFD88"/>
    </sheetView>
  </sheetViews>
  <sheetFormatPr defaultColWidth="9.109375" defaultRowHeight="13.2" outlineLevelRow="1" x14ac:dyDescent="0.25"/>
  <cols>
    <col min="1" max="1" width="21.6640625" style="61" customWidth="1"/>
    <col min="2" max="2" width="15" style="61" customWidth="1"/>
    <col min="3" max="3" width="11.5546875" style="64" customWidth="1"/>
    <col min="4" max="4" width="11.5546875" style="109" customWidth="1"/>
    <col min="5" max="5" width="2.33203125" style="61" customWidth="1"/>
    <col min="6" max="6" width="15.109375" style="22" bestFit="1" customWidth="1"/>
    <col min="7" max="7" width="8.109375" style="62" customWidth="1"/>
    <col min="8" max="8" width="15" style="22" customWidth="1"/>
    <col min="9" max="9" width="1.5546875" style="65" customWidth="1"/>
    <col min="10" max="10" width="15.5546875" style="22" customWidth="1"/>
    <col min="11" max="11" width="9.44140625" style="62" bestFit="1" customWidth="1"/>
    <col min="12" max="12" width="17.5546875" style="22" customWidth="1"/>
    <col min="13" max="13" width="1.44140625" style="22" customWidth="1"/>
    <col min="14" max="14" width="16.33203125" style="138" customWidth="1"/>
    <col min="15" max="16384" width="9.109375" style="86"/>
  </cols>
  <sheetData>
    <row r="1" spans="1:256" x14ac:dyDescent="0.25">
      <c r="A1"/>
      <c r="B1" s="63"/>
      <c r="I1" s="136"/>
      <c r="M1" s="134"/>
    </row>
    <row r="2" spans="1:256" s="118" customFormat="1" x14ac:dyDescent="0.25">
      <c r="B2" s="122"/>
      <c r="C2" s="117"/>
      <c r="D2" s="116"/>
      <c r="E2" s="116"/>
      <c r="F2" s="73"/>
      <c r="G2" s="125">
        <v>42339</v>
      </c>
      <c r="H2" s="73"/>
      <c r="I2" s="131"/>
      <c r="J2" s="73"/>
      <c r="K2" s="125">
        <v>42430</v>
      </c>
      <c r="L2" s="73"/>
      <c r="M2" s="131"/>
      <c r="N2" s="138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</row>
    <row r="3" spans="1:256" s="118" customFormat="1" x14ac:dyDescent="0.25">
      <c r="A3" s="116"/>
      <c r="B3" s="116"/>
      <c r="C3" s="117"/>
      <c r="D3" s="116"/>
      <c r="E3" s="116"/>
      <c r="F3" s="73"/>
      <c r="G3" s="119"/>
      <c r="H3" s="73"/>
      <c r="I3" s="131"/>
      <c r="J3" s="73"/>
      <c r="K3" s="119"/>
      <c r="L3" s="73"/>
      <c r="M3" s="131"/>
      <c r="N3" s="138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spans="1:256" s="118" customFormat="1" x14ac:dyDescent="0.25">
      <c r="A4" s="116" t="s">
        <v>58</v>
      </c>
      <c r="B4" s="123" t="s">
        <v>20</v>
      </c>
      <c r="C4" s="117" t="s">
        <v>21</v>
      </c>
      <c r="D4" s="116" t="s">
        <v>59</v>
      </c>
      <c r="E4" s="116"/>
      <c r="F4" s="73" t="s">
        <v>60</v>
      </c>
      <c r="G4" s="119" t="s">
        <v>61</v>
      </c>
      <c r="H4" s="73"/>
      <c r="I4" s="131"/>
      <c r="J4" s="73" t="s">
        <v>60</v>
      </c>
      <c r="K4" s="119" t="s">
        <v>61</v>
      </c>
      <c r="L4" s="73"/>
      <c r="M4" s="131"/>
      <c r="N4" s="138" t="s">
        <v>62</v>
      </c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</row>
    <row r="5" spans="1:256" s="118" customFormat="1" ht="13.5" customHeight="1" x14ac:dyDescent="0.25">
      <c r="A5" s="116"/>
      <c r="B5" s="123" t="s">
        <v>28</v>
      </c>
      <c r="C5" s="117" t="s">
        <v>29</v>
      </c>
      <c r="D5" s="116" t="s">
        <v>63</v>
      </c>
      <c r="E5" s="116"/>
      <c r="F5" s="73" t="s">
        <v>64</v>
      </c>
      <c r="G5" s="119" t="s">
        <v>65</v>
      </c>
      <c r="H5" s="73" t="s">
        <v>66</v>
      </c>
      <c r="I5" s="131"/>
      <c r="J5" s="73" t="s">
        <v>64</v>
      </c>
      <c r="K5" s="119" t="s">
        <v>65</v>
      </c>
      <c r="L5" s="73" t="s">
        <v>66</v>
      </c>
      <c r="M5" s="131"/>
      <c r="N5" s="138" t="s">
        <v>18</v>
      </c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</row>
    <row r="6" spans="1:256" s="118" customFormat="1" ht="5.25" customHeight="1" x14ac:dyDescent="0.25">
      <c r="A6" s="128"/>
      <c r="B6" s="129"/>
      <c r="C6" s="130"/>
      <c r="D6" s="128"/>
      <c r="E6" s="128"/>
      <c r="F6" s="131"/>
      <c r="G6" s="137"/>
      <c r="H6" s="131"/>
      <c r="I6" s="131"/>
      <c r="J6" s="131"/>
      <c r="K6" s="137"/>
      <c r="L6" s="131"/>
      <c r="M6" s="131"/>
      <c r="N6" s="139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spans="1:256" s="14" customFormat="1" outlineLevel="1" x14ac:dyDescent="0.25">
      <c r="A7" s="43" t="s">
        <v>36</v>
      </c>
      <c r="B7" s="43" t="s">
        <v>121</v>
      </c>
      <c r="C7" s="82"/>
      <c r="D7" s="110">
        <v>42460</v>
      </c>
      <c r="E7" s="66"/>
      <c r="F7" s="22">
        <v>20220024.77</v>
      </c>
      <c r="G7" s="188">
        <v>100</v>
      </c>
      <c r="H7" s="22">
        <v>20220024.77</v>
      </c>
      <c r="I7" s="136" t="s">
        <v>68</v>
      </c>
      <c r="J7" s="22">
        <v>25790872.41</v>
      </c>
      <c r="K7" s="188">
        <v>100</v>
      </c>
      <c r="L7" s="22">
        <v>25790872.41</v>
      </c>
      <c r="M7" s="134"/>
      <c r="N7" s="138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pans="1:256" s="14" customFormat="1" outlineLevel="1" x14ac:dyDescent="0.25">
      <c r="A8" s="43"/>
      <c r="B8" s="43" t="s">
        <v>67</v>
      </c>
      <c r="C8" s="82"/>
      <c r="D8" s="110">
        <v>42460</v>
      </c>
      <c r="E8" s="66"/>
      <c r="F8" s="22">
        <v>800</v>
      </c>
      <c r="G8" s="189">
        <v>100</v>
      </c>
      <c r="H8" s="22">
        <v>800</v>
      </c>
      <c r="I8" s="136"/>
      <c r="J8" s="22">
        <v>800</v>
      </c>
      <c r="K8" s="189">
        <v>100</v>
      </c>
      <c r="L8" s="22">
        <v>800</v>
      </c>
      <c r="M8" s="134"/>
      <c r="N8" s="138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pans="1:256" s="14" customFormat="1" ht="12" customHeight="1" outlineLevel="1" x14ac:dyDescent="0.25">
      <c r="A9" s="43"/>
      <c r="B9" s="67" t="s">
        <v>143</v>
      </c>
      <c r="C9" s="92" t="s">
        <v>138</v>
      </c>
      <c r="D9" s="68">
        <v>42531</v>
      </c>
      <c r="E9" s="66"/>
      <c r="F9" s="22">
        <v>248000</v>
      </c>
      <c r="G9" s="189">
        <v>100</v>
      </c>
      <c r="H9" s="22">
        <v>247945.44</v>
      </c>
      <c r="I9" s="136" t="s">
        <v>68</v>
      </c>
      <c r="J9" s="22">
        <v>248000</v>
      </c>
      <c r="K9" s="189">
        <v>100</v>
      </c>
      <c r="L9" s="22">
        <v>248000</v>
      </c>
      <c r="M9" s="134"/>
      <c r="N9" s="138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pans="1:256" s="14" customFormat="1" ht="12" customHeight="1" outlineLevel="1" x14ac:dyDescent="0.25">
      <c r="A10" s="43"/>
      <c r="B10" s="67" t="s">
        <v>145</v>
      </c>
      <c r="C10" s="92" t="s">
        <v>132</v>
      </c>
      <c r="D10" s="68">
        <v>42611</v>
      </c>
      <c r="E10" s="66"/>
      <c r="F10" s="22">
        <v>248000</v>
      </c>
      <c r="G10" s="189">
        <v>100</v>
      </c>
      <c r="H10" s="22">
        <v>247838.8</v>
      </c>
      <c r="I10" s="136" t="s">
        <v>68</v>
      </c>
      <c r="J10" s="22">
        <v>248000</v>
      </c>
      <c r="K10" s="189">
        <v>99.998000000000005</v>
      </c>
      <c r="L10" s="22">
        <v>247950.4</v>
      </c>
      <c r="M10" s="134"/>
      <c r="N10" s="138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pans="1:256" s="14" customFormat="1" ht="12" customHeight="1" outlineLevel="1" x14ac:dyDescent="0.25">
      <c r="A11" s="43"/>
      <c r="B11" s="67" t="s">
        <v>146</v>
      </c>
      <c r="C11" s="92" t="s">
        <v>139</v>
      </c>
      <c r="D11" s="68">
        <v>42626</v>
      </c>
      <c r="E11" s="66"/>
      <c r="F11" s="22">
        <v>248000</v>
      </c>
      <c r="G11" s="189">
        <v>100</v>
      </c>
      <c r="H11" s="22">
        <v>247831.36</v>
      </c>
      <c r="I11" s="136" t="s">
        <v>68</v>
      </c>
      <c r="J11" s="22">
        <v>248000</v>
      </c>
      <c r="K11" s="189">
        <v>100</v>
      </c>
      <c r="L11" s="22">
        <v>248000</v>
      </c>
      <c r="M11" s="134"/>
      <c r="N11" s="138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pans="1:256" s="14" customFormat="1" ht="13.8" customHeight="1" outlineLevel="1" x14ac:dyDescent="0.25">
      <c r="A12" s="43"/>
      <c r="B12" s="43" t="s">
        <v>237</v>
      </c>
      <c r="C12" s="82" t="s">
        <v>195</v>
      </c>
      <c r="D12" s="110">
        <v>42646</v>
      </c>
      <c r="E12" s="66"/>
      <c r="F12" s="22">
        <v>0</v>
      </c>
      <c r="G12" s="189"/>
      <c r="H12" s="22">
        <v>0</v>
      </c>
      <c r="I12" s="136" t="s">
        <v>68</v>
      </c>
      <c r="J12" s="22">
        <v>2500000</v>
      </c>
      <c r="K12" s="189">
        <v>99.563999999999993</v>
      </c>
      <c r="L12" s="22">
        <v>2489098.33</v>
      </c>
      <c r="M12" s="134"/>
      <c r="N12" s="138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pans="1:256" s="14" customFormat="1" ht="12" customHeight="1" outlineLevel="1" x14ac:dyDescent="0.25">
      <c r="A13" s="43"/>
      <c r="B13" s="67" t="s">
        <v>149</v>
      </c>
      <c r="C13" s="92" t="s">
        <v>135</v>
      </c>
      <c r="D13" s="68">
        <v>42765</v>
      </c>
      <c r="E13" s="66"/>
      <c r="F13" s="22">
        <v>248000</v>
      </c>
      <c r="G13" s="189">
        <v>100.001</v>
      </c>
      <c r="H13" s="22">
        <v>248182.53</v>
      </c>
      <c r="I13" s="136" t="s">
        <v>68</v>
      </c>
      <c r="J13" s="22">
        <v>248000</v>
      </c>
      <c r="K13" s="189">
        <v>100.261</v>
      </c>
      <c r="L13" s="22">
        <v>248646.78</v>
      </c>
      <c r="M13" s="134"/>
      <c r="N13" s="138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pans="1:256" s="14" customFormat="1" ht="12" customHeight="1" outlineLevel="1" x14ac:dyDescent="0.25">
      <c r="A14" s="43"/>
      <c r="B14" s="67" t="s">
        <v>177</v>
      </c>
      <c r="C14" s="92" t="s">
        <v>150</v>
      </c>
      <c r="D14" s="68">
        <v>39128</v>
      </c>
      <c r="E14" s="66"/>
      <c r="F14" s="22">
        <v>1000000</v>
      </c>
      <c r="G14" s="189">
        <v>99.8</v>
      </c>
      <c r="H14" s="22">
        <v>997890</v>
      </c>
      <c r="I14" s="136" t="s">
        <v>68</v>
      </c>
      <c r="J14" s="22">
        <v>1000000</v>
      </c>
      <c r="K14" s="189">
        <v>100.247</v>
      </c>
      <c r="L14" s="22">
        <v>1002470</v>
      </c>
      <c r="M14" s="134"/>
      <c r="N14" s="138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pans="1:256" s="14" customFormat="1" outlineLevel="1" x14ac:dyDescent="0.25">
      <c r="A15" s="43"/>
      <c r="B15" s="43" t="s">
        <v>238</v>
      </c>
      <c r="C15" s="82" t="s">
        <v>196</v>
      </c>
      <c r="D15" s="110">
        <v>42856</v>
      </c>
      <c r="E15" s="66"/>
      <c r="F15" s="22">
        <v>0</v>
      </c>
      <c r="G15" s="189"/>
      <c r="H15" s="22">
        <v>0</v>
      </c>
      <c r="I15" s="136" t="s">
        <v>68</v>
      </c>
      <c r="J15" s="22">
        <v>2000000</v>
      </c>
      <c r="K15" s="189">
        <v>103.179</v>
      </c>
      <c r="L15" s="22">
        <v>2063580</v>
      </c>
      <c r="M15" s="134"/>
      <c r="N15" s="138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pans="1:256" s="14" customFormat="1" ht="12" customHeight="1" outlineLevel="1" x14ac:dyDescent="0.25">
      <c r="A16" s="43"/>
      <c r="B16" s="67" t="s">
        <v>178</v>
      </c>
      <c r="C16" s="92" t="s">
        <v>151</v>
      </c>
      <c r="D16" s="68">
        <v>42933</v>
      </c>
      <c r="E16" s="66"/>
      <c r="F16" s="22">
        <v>248000</v>
      </c>
      <c r="G16" s="189">
        <v>99.7</v>
      </c>
      <c r="H16" s="22">
        <v>247150.35</v>
      </c>
      <c r="I16" s="136" t="s">
        <v>68</v>
      </c>
      <c r="J16" s="22">
        <v>248000</v>
      </c>
      <c r="K16" s="189">
        <v>100.131</v>
      </c>
      <c r="L16" s="22">
        <v>248324.14</v>
      </c>
      <c r="M16" s="134"/>
      <c r="N16" s="138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pans="1:256" s="14" customFormat="1" ht="12" customHeight="1" outlineLevel="1" x14ac:dyDescent="0.25">
      <c r="A17" s="43"/>
      <c r="B17" s="67" t="s">
        <v>179</v>
      </c>
      <c r="C17" s="92" t="s">
        <v>152</v>
      </c>
      <c r="D17" s="68">
        <v>42940</v>
      </c>
      <c r="E17" s="66"/>
      <c r="F17" s="22">
        <v>248000</v>
      </c>
      <c r="G17" s="189">
        <v>99.6</v>
      </c>
      <c r="H17" s="22">
        <v>247098.27</v>
      </c>
      <c r="I17" s="136" t="s">
        <v>68</v>
      </c>
      <c r="J17" s="22">
        <v>248000</v>
      </c>
      <c r="K17" s="189">
        <v>100.13</v>
      </c>
      <c r="L17" s="22">
        <v>248296.86</v>
      </c>
      <c r="M17" s="134"/>
      <c r="N17" s="138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pans="1:256" s="14" customFormat="1" ht="12" customHeight="1" outlineLevel="1" x14ac:dyDescent="0.25">
      <c r="A18" s="43"/>
      <c r="B18" s="67" t="s">
        <v>180</v>
      </c>
      <c r="C18" s="92" t="s">
        <v>153</v>
      </c>
      <c r="D18" s="68">
        <v>42947</v>
      </c>
      <c r="E18" s="66"/>
      <c r="F18" s="22">
        <v>248000</v>
      </c>
      <c r="G18" s="189">
        <v>99.8</v>
      </c>
      <c r="H18" s="22">
        <v>247388.43</v>
      </c>
      <c r="I18" s="136" t="s">
        <v>68</v>
      </c>
      <c r="J18" s="22">
        <v>248000</v>
      </c>
      <c r="K18" s="189">
        <v>100.227</v>
      </c>
      <c r="L18" s="22">
        <v>248561.97</v>
      </c>
      <c r="M18" s="134"/>
      <c r="N18" s="138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pans="1:256" s="14" customFormat="1" ht="12" customHeight="1" outlineLevel="1" x14ac:dyDescent="0.25">
      <c r="A19" s="43"/>
      <c r="B19" s="67" t="s">
        <v>181</v>
      </c>
      <c r="C19" s="92" t="s">
        <v>154</v>
      </c>
      <c r="D19" s="68">
        <v>42954</v>
      </c>
      <c r="E19" s="66"/>
      <c r="F19" s="22">
        <v>248000</v>
      </c>
      <c r="G19" s="189">
        <v>99.8</v>
      </c>
      <c r="H19" s="22">
        <v>247336.1</v>
      </c>
      <c r="I19" s="136" t="s">
        <v>68</v>
      </c>
      <c r="J19" s="22">
        <v>248000</v>
      </c>
      <c r="K19" s="189">
        <v>100.217</v>
      </c>
      <c r="L19" s="22">
        <v>248538.66</v>
      </c>
      <c r="M19" s="134"/>
      <c r="N19" s="138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pans="1:256" s="14" customFormat="1" ht="12" customHeight="1" outlineLevel="1" x14ac:dyDescent="0.25">
      <c r="A20" s="43"/>
      <c r="B20" s="67" t="s">
        <v>190</v>
      </c>
      <c r="C20" s="92" t="s">
        <v>187</v>
      </c>
      <c r="D20" s="68">
        <v>42962</v>
      </c>
      <c r="E20" s="66"/>
      <c r="F20" s="22">
        <v>500000</v>
      </c>
      <c r="G20" s="189">
        <v>100.17</v>
      </c>
      <c r="H20" s="22">
        <v>533795</v>
      </c>
      <c r="I20" s="136" t="s">
        <v>68</v>
      </c>
      <c r="J20" s="22">
        <v>535090</v>
      </c>
      <c r="K20" s="189">
        <v>99.423000000000002</v>
      </c>
      <c r="L20" s="22">
        <v>532015</v>
      </c>
      <c r="M20" s="134"/>
      <c r="N20" s="138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pans="1:256" s="14" customFormat="1" ht="12" customHeight="1" outlineLevel="1" x14ac:dyDescent="0.25">
      <c r="A21" s="43"/>
      <c r="B21" s="67" t="s">
        <v>182</v>
      </c>
      <c r="C21" s="92" t="s">
        <v>183</v>
      </c>
      <c r="D21" s="68">
        <v>42968</v>
      </c>
      <c r="E21" s="66"/>
      <c r="F21" s="22">
        <v>248000</v>
      </c>
      <c r="G21" s="189">
        <v>99.6</v>
      </c>
      <c r="H21" s="22">
        <v>247069.26</v>
      </c>
      <c r="I21" s="136" t="s">
        <v>68</v>
      </c>
      <c r="J21" s="22">
        <v>248000</v>
      </c>
      <c r="K21" s="189">
        <v>100.143</v>
      </c>
      <c r="L21" s="22">
        <v>248354.64</v>
      </c>
      <c r="M21" s="134"/>
      <c r="N21" s="138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  <row r="22" spans="1:256" s="14" customFormat="1" ht="12" customHeight="1" outlineLevel="1" x14ac:dyDescent="0.25">
      <c r="A22" s="43"/>
      <c r="B22" s="67" t="s">
        <v>184</v>
      </c>
      <c r="C22" s="92" t="s">
        <v>157</v>
      </c>
      <c r="D22" s="68">
        <v>42949</v>
      </c>
      <c r="E22" s="66"/>
      <c r="F22" s="22">
        <v>248000</v>
      </c>
      <c r="G22" s="189">
        <v>100</v>
      </c>
      <c r="H22" s="22">
        <v>247695.95</v>
      </c>
      <c r="I22" s="136" t="s">
        <v>68</v>
      </c>
      <c r="J22" s="22">
        <v>248000</v>
      </c>
      <c r="K22" s="189">
        <v>100.367</v>
      </c>
      <c r="L22" s="22">
        <v>248909.66</v>
      </c>
      <c r="M22" s="134"/>
      <c r="N22" s="138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</row>
    <row r="23" spans="1:256" s="14" customFormat="1" outlineLevel="1" x14ac:dyDescent="0.25">
      <c r="A23" s="43"/>
      <c r="B23" s="43" t="s">
        <v>239</v>
      </c>
      <c r="C23" s="82" t="s">
        <v>199</v>
      </c>
      <c r="D23" s="110">
        <v>42979</v>
      </c>
      <c r="E23" s="66"/>
      <c r="F23" s="22">
        <v>0</v>
      </c>
      <c r="G23" s="189"/>
      <c r="H23" s="22">
        <v>0</v>
      </c>
      <c r="I23" s="136" t="s">
        <v>68</v>
      </c>
      <c r="J23" s="22">
        <v>402980</v>
      </c>
      <c r="K23" s="189">
        <v>99.86</v>
      </c>
      <c r="L23" s="22">
        <v>402416</v>
      </c>
      <c r="M23" s="134"/>
      <c r="N23" s="138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</row>
    <row r="24" spans="1:256" s="14" customFormat="1" outlineLevel="1" x14ac:dyDescent="0.25">
      <c r="A24" s="43"/>
      <c r="B24" s="43" t="s">
        <v>240</v>
      </c>
      <c r="C24" s="82" t="s">
        <v>200</v>
      </c>
      <c r="D24" s="110">
        <v>43024</v>
      </c>
      <c r="E24" s="66"/>
      <c r="F24" s="22">
        <v>0</v>
      </c>
      <c r="G24" s="189"/>
      <c r="H24" s="22">
        <v>0</v>
      </c>
      <c r="I24" s="136" t="s">
        <v>68</v>
      </c>
      <c r="J24" s="22">
        <v>248000</v>
      </c>
      <c r="K24" s="189">
        <v>100.268</v>
      </c>
      <c r="L24" s="22">
        <v>248663.9</v>
      </c>
      <c r="M24" s="134"/>
      <c r="N24" s="138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</row>
    <row r="25" spans="1:256" s="14" customFormat="1" outlineLevel="1" x14ac:dyDescent="0.25">
      <c r="A25" s="43"/>
      <c r="B25" s="43" t="s">
        <v>189</v>
      </c>
      <c r="C25" s="82" t="s">
        <v>202</v>
      </c>
      <c r="D25" s="110">
        <v>43045</v>
      </c>
      <c r="E25" s="66"/>
      <c r="F25" s="22">
        <v>0</v>
      </c>
      <c r="G25" s="189"/>
      <c r="H25" s="22"/>
      <c r="I25" s="136" t="s">
        <v>68</v>
      </c>
      <c r="J25" s="22">
        <v>248000</v>
      </c>
      <c r="K25" s="189">
        <v>100.25</v>
      </c>
      <c r="L25" s="22">
        <v>248620</v>
      </c>
      <c r="M25" s="134"/>
      <c r="N25" s="138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</row>
    <row r="26" spans="1:256" s="14" customFormat="1" outlineLevel="1" x14ac:dyDescent="0.25">
      <c r="A26" s="43"/>
      <c r="B26" s="43" t="s">
        <v>241</v>
      </c>
      <c r="C26" s="82" t="s">
        <v>204</v>
      </c>
      <c r="D26" s="110">
        <v>43045</v>
      </c>
      <c r="E26" s="66"/>
      <c r="F26" s="22">
        <v>0</v>
      </c>
      <c r="G26" s="189"/>
      <c r="H26" s="22">
        <v>0</v>
      </c>
      <c r="I26" s="136" t="s">
        <v>68</v>
      </c>
      <c r="J26" s="22">
        <v>248000</v>
      </c>
      <c r="K26" s="189">
        <v>100.25</v>
      </c>
      <c r="L26" s="22">
        <v>248620.5</v>
      </c>
      <c r="M26" s="134"/>
      <c r="N26" s="138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</row>
    <row r="27" spans="1:256" s="14" customFormat="1" outlineLevel="1" x14ac:dyDescent="0.25">
      <c r="A27" s="43"/>
      <c r="B27" s="43" t="s">
        <v>147</v>
      </c>
      <c r="C27" s="82" t="s">
        <v>206</v>
      </c>
      <c r="D27" s="110">
        <v>43045</v>
      </c>
      <c r="E27" s="66"/>
      <c r="F27" s="22">
        <v>0</v>
      </c>
      <c r="G27" s="189"/>
      <c r="H27" s="22">
        <v>0</v>
      </c>
      <c r="I27" s="136" t="s">
        <v>68</v>
      </c>
      <c r="J27" s="22">
        <v>248000</v>
      </c>
      <c r="K27" s="189">
        <v>100.25</v>
      </c>
      <c r="L27" s="22">
        <v>248620</v>
      </c>
      <c r="M27" s="134"/>
      <c r="N27" s="138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</row>
    <row r="28" spans="1:256" s="14" customFormat="1" outlineLevel="1" x14ac:dyDescent="0.25">
      <c r="A28" s="43"/>
      <c r="B28" s="43" t="s">
        <v>242</v>
      </c>
      <c r="C28" s="82" t="s">
        <v>207</v>
      </c>
      <c r="D28" s="110">
        <v>43110</v>
      </c>
      <c r="E28" s="66"/>
      <c r="F28" s="22">
        <v>0</v>
      </c>
      <c r="G28" s="189"/>
      <c r="H28" s="22">
        <v>0</v>
      </c>
      <c r="I28" s="136" t="s">
        <v>68</v>
      </c>
      <c r="J28" s="22">
        <v>1000000</v>
      </c>
      <c r="K28" s="189">
        <v>99.92</v>
      </c>
      <c r="L28" s="22">
        <v>999200</v>
      </c>
      <c r="M28" s="134"/>
      <c r="N28" s="138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</row>
    <row r="29" spans="1:256" s="14" customFormat="1" outlineLevel="1" x14ac:dyDescent="0.25">
      <c r="A29" s="43"/>
      <c r="B29" s="43" t="s">
        <v>243</v>
      </c>
      <c r="C29" s="82" t="s">
        <v>209</v>
      </c>
      <c r="D29" s="110">
        <v>43116</v>
      </c>
      <c r="E29" s="66"/>
      <c r="F29" s="22">
        <v>0</v>
      </c>
      <c r="G29" s="189"/>
      <c r="H29" s="22">
        <v>0</v>
      </c>
      <c r="I29" s="136" t="s">
        <v>68</v>
      </c>
      <c r="J29" s="22">
        <v>248000</v>
      </c>
      <c r="K29" s="189">
        <v>100.601</v>
      </c>
      <c r="L29" s="22">
        <v>249489.49</v>
      </c>
      <c r="M29" s="134"/>
      <c r="N29" s="138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</row>
    <row r="30" spans="1:256" s="14" customFormat="1" outlineLevel="1" x14ac:dyDescent="0.25">
      <c r="A30" s="43"/>
      <c r="B30" s="43" t="s">
        <v>244</v>
      </c>
      <c r="C30" s="82" t="s">
        <v>211</v>
      </c>
      <c r="D30" s="110">
        <v>43116</v>
      </c>
      <c r="E30" s="66"/>
      <c r="F30" s="22">
        <v>0</v>
      </c>
      <c r="G30" s="189"/>
      <c r="H30" s="22">
        <v>0</v>
      </c>
      <c r="I30" s="136" t="s">
        <v>68</v>
      </c>
      <c r="J30" s="22">
        <v>249000</v>
      </c>
      <c r="K30" s="189">
        <v>100</v>
      </c>
      <c r="L30" s="22">
        <v>249000</v>
      </c>
      <c r="M30" s="134"/>
      <c r="N30" s="1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</row>
    <row r="31" spans="1:256" s="14" customFormat="1" outlineLevel="1" x14ac:dyDescent="0.25">
      <c r="A31" s="43"/>
      <c r="B31" s="43" t="s">
        <v>245</v>
      </c>
      <c r="C31" s="82" t="s">
        <v>214</v>
      </c>
      <c r="D31" s="110">
        <v>43119</v>
      </c>
      <c r="E31" s="66"/>
      <c r="F31" s="22">
        <v>0</v>
      </c>
      <c r="G31" s="189"/>
      <c r="H31" s="22">
        <v>0</v>
      </c>
      <c r="I31" s="136" t="s">
        <v>68</v>
      </c>
      <c r="J31" s="22">
        <v>248000</v>
      </c>
      <c r="K31" s="189">
        <v>100.70099999999999</v>
      </c>
      <c r="L31" s="22">
        <v>249756.83</v>
      </c>
      <c r="M31" s="134"/>
      <c r="N31" s="138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</row>
    <row r="32" spans="1:256" s="14" customFormat="1" outlineLevel="1" x14ac:dyDescent="0.25">
      <c r="A32" s="43"/>
      <c r="B32" s="43" t="s">
        <v>246</v>
      </c>
      <c r="C32" s="82" t="s">
        <v>216</v>
      </c>
      <c r="D32" s="110">
        <v>43122</v>
      </c>
      <c r="E32" s="66"/>
      <c r="F32" s="22">
        <v>0</v>
      </c>
      <c r="G32" s="189"/>
      <c r="H32" s="22">
        <v>0</v>
      </c>
      <c r="I32" s="136" t="s">
        <v>68</v>
      </c>
      <c r="J32" s="22">
        <v>248000</v>
      </c>
      <c r="K32" s="189">
        <v>100.72499999999999</v>
      </c>
      <c r="L32" s="22">
        <v>249796.76</v>
      </c>
      <c r="M32" s="134"/>
      <c r="N32" s="138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</row>
    <row r="33" spans="1:256" s="14" customFormat="1" outlineLevel="1" x14ac:dyDescent="0.25">
      <c r="A33" s="43"/>
      <c r="B33" s="43" t="s">
        <v>247</v>
      </c>
      <c r="C33" s="82" t="s">
        <v>217</v>
      </c>
      <c r="D33" s="110">
        <v>43122</v>
      </c>
      <c r="E33" s="66"/>
      <c r="F33" s="22">
        <v>0</v>
      </c>
      <c r="G33" s="189"/>
      <c r="H33" s="22">
        <v>0</v>
      </c>
      <c r="I33" s="136" t="s">
        <v>68</v>
      </c>
      <c r="J33" s="22">
        <v>249000</v>
      </c>
      <c r="K33" s="189">
        <v>100.17</v>
      </c>
      <c r="L33" s="22">
        <v>249423.3</v>
      </c>
      <c r="M33" s="134"/>
      <c r="N33" s="138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</row>
    <row r="34" spans="1:256" s="14" customFormat="1" outlineLevel="1" x14ac:dyDescent="0.25">
      <c r="A34" s="43"/>
      <c r="B34" s="43" t="s">
        <v>248</v>
      </c>
      <c r="C34" s="82" t="s">
        <v>249</v>
      </c>
      <c r="D34" s="110">
        <v>43143</v>
      </c>
      <c r="E34" s="66"/>
      <c r="F34" s="22">
        <v>0</v>
      </c>
      <c r="G34" s="189"/>
      <c r="H34" s="22">
        <v>0</v>
      </c>
      <c r="I34" s="136" t="s">
        <v>68</v>
      </c>
      <c r="J34" s="22">
        <v>248000</v>
      </c>
      <c r="K34" s="189">
        <v>100.32899999999999</v>
      </c>
      <c r="L34" s="22">
        <v>248815.92</v>
      </c>
      <c r="M34" s="134"/>
      <c r="N34" s="138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</row>
    <row r="35" spans="1:256" s="14" customFormat="1" outlineLevel="1" x14ac:dyDescent="0.25">
      <c r="A35" s="43"/>
      <c r="B35" s="43" t="s">
        <v>250</v>
      </c>
      <c r="C35" s="82" t="s">
        <v>222</v>
      </c>
      <c r="D35" s="110">
        <v>43151</v>
      </c>
      <c r="E35" s="66"/>
      <c r="F35" s="22">
        <v>0</v>
      </c>
      <c r="G35" s="189"/>
      <c r="H35" s="22">
        <v>0</v>
      </c>
      <c r="I35" s="136" t="s">
        <v>68</v>
      </c>
      <c r="J35" s="22">
        <v>248000</v>
      </c>
      <c r="K35" s="189">
        <v>100.339</v>
      </c>
      <c r="L35" s="22">
        <v>248838.74</v>
      </c>
      <c r="M35" s="134"/>
      <c r="N35" s="138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</row>
    <row r="36" spans="1:256" s="14" customFormat="1" outlineLevel="1" x14ac:dyDescent="0.25">
      <c r="A36" s="43"/>
      <c r="B36" s="67" t="s">
        <v>119</v>
      </c>
      <c r="C36" s="92" t="s">
        <v>117</v>
      </c>
      <c r="D36" s="68">
        <v>42335</v>
      </c>
      <c r="E36" s="66"/>
      <c r="F36" s="22">
        <v>0</v>
      </c>
      <c r="G36" s="189"/>
      <c r="H36" s="22">
        <v>0</v>
      </c>
      <c r="I36" s="136" t="s">
        <v>68</v>
      </c>
      <c r="J36" s="22">
        <v>0</v>
      </c>
      <c r="K36" s="189"/>
      <c r="L36" s="22">
        <v>0</v>
      </c>
      <c r="M36" s="134"/>
      <c r="N36" s="138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</row>
    <row r="37" spans="1:256" s="14" customFormat="1" ht="12" customHeight="1" outlineLevel="1" x14ac:dyDescent="0.25">
      <c r="A37" s="43"/>
      <c r="B37" s="67" t="s">
        <v>140</v>
      </c>
      <c r="C37" s="92" t="s">
        <v>141</v>
      </c>
      <c r="D37" s="68">
        <v>42443</v>
      </c>
      <c r="E37" s="66"/>
      <c r="F37" s="22">
        <v>248000</v>
      </c>
      <c r="G37" s="189">
        <v>100</v>
      </c>
      <c r="H37" s="22">
        <v>248000</v>
      </c>
      <c r="I37" s="136" t="s">
        <v>68</v>
      </c>
      <c r="J37" s="22">
        <v>0</v>
      </c>
      <c r="K37" s="189"/>
      <c r="L37" s="22">
        <v>0</v>
      </c>
      <c r="M37" s="134"/>
      <c r="N37" s="138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</row>
    <row r="38" spans="1:256" s="14" customFormat="1" ht="12" customHeight="1" outlineLevel="1" x14ac:dyDescent="0.25">
      <c r="A38" s="43"/>
      <c r="B38" s="67" t="s">
        <v>142</v>
      </c>
      <c r="C38" s="92" t="s">
        <v>137</v>
      </c>
      <c r="D38" s="68">
        <v>42443</v>
      </c>
      <c r="E38" s="66"/>
      <c r="F38" s="22">
        <v>248000</v>
      </c>
      <c r="G38" s="189">
        <v>100</v>
      </c>
      <c r="H38" s="22">
        <v>247962.8</v>
      </c>
      <c r="I38" s="136" t="s">
        <v>68</v>
      </c>
      <c r="J38" s="22">
        <v>0</v>
      </c>
      <c r="K38" s="189"/>
      <c r="L38" s="22">
        <v>0</v>
      </c>
      <c r="M38" s="134"/>
      <c r="N38" s="138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</row>
    <row r="39" spans="1:256" s="14" customFormat="1" ht="12" customHeight="1" outlineLevel="1" x14ac:dyDescent="0.25">
      <c r="A39" s="43"/>
      <c r="B39" s="67" t="s">
        <v>144</v>
      </c>
      <c r="C39" s="92" t="s">
        <v>131</v>
      </c>
      <c r="D39" s="68">
        <v>42608</v>
      </c>
      <c r="E39" s="66"/>
      <c r="F39" s="22">
        <v>248000</v>
      </c>
      <c r="G39" s="189">
        <v>100</v>
      </c>
      <c r="H39" s="22">
        <v>247920.64000000001</v>
      </c>
      <c r="I39" s="136" t="s">
        <v>68</v>
      </c>
      <c r="J39" s="22">
        <v>0</v>
      </c>
      <c r="K39" s="189"/>
      <c r="L39" s="22">
        <v>0</v>
      </c>
      <c r="M39" s="134"/>
      <c r="N39" s="138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</row>
    <row r="40" spans="1:256" s="14" customFormat="1" outlineLevel="1" x14ac:dyDescent="0.25">
      <c r="A40" s="43"/>
      <c r="B40" s="67" t="s">
        <v>104</v>
      </c>
      <c r="C40" s="92" t="s">
        <v>122</v>
      </c>
      <c r="D40" s="68">
        <v>42632</v>
      </c>
      <c r="E40" s="66"/>
      <c r="F40" s="22">
        <v>248000</v>
      </c>
      <c r="G40" s="189">
        <v>99.7</v>
      </c>
      <c r="H40" s="22">
        <v>247193.01</v>
      </c>
      <c r="I40" s="136" t="s">
        <v>68</v>
      </c>
      <c r="J40" s="22">
        <v>0</v>
      </c>
      <c r="K40" s="189"/>
      <c r="L40" s="22">
        <v>0</v>
      </c>
      <c r="M40" s="134"/>
      <c r="N40" s="138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</row>
    <row r="41" spans="1:256" s="14" customFormat="1" ht="12" customHeight="1" outlineLevel="1" x14ac:dyDescent="0.25">
      <c r="A41" s="43"/>
      <c r="B41" s="67" t="s">
        <v>189</v>
      </c>
      <c r="C41" s="92" t="s">
        <v>127</v>
      </c>
      <c r="D41" s="68">
        <v>42654</v>
      </c>
      <c r="E41" s="66"/>
      <c r="F41" s="22">
        <v>248000</v>
      </c>
      <c r="G41" s="189">
        <v>99.6</v>
      </c>
      <c r="H41" s="22">
        <v>247014.2</v>
      </c>
      <c r="I41" s="136" t="s">
        <v>68</v>
      </c>
      <c r="J41" s="22">
        <v>0</v>
      </c>
      <c r="K41" s="189"/>
      <c r="L41" s="22">
        <v>0</v>
      </c>
      <c r="M41" s="134"/>
      <c r="N41" s="138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2" spans="1:256" s="121" customFormat="1" ht="15.75" customHeight="1" x14ac:dyDescent="0.25">
      <c r="A42" s="117"/>
      <c r="B42" s="117"/>
      <c r="C42" s="117"/>
      <c r="D42" s="120"/>
      <c r="E42" s="120"/>
      <c r="G42" s="125">
        <v>42339</v>
      </c>
      <c r="H42" s="73"/>
      <c r="I42" s="131"/>
      <c r="K42" s="125">
        <v>42430</v>
      </c>
      <c r="L42" s="73"/>
      <c r="M42" s="131"/>
      <c r="N42" s="138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s="121" customFormat="1" x14ac:dyDescent="0.25">
      <c r="A43" s="117" t="s">
        <v>58</v>
      </c>
      <c r="B43" s="124" t="s">
        <v>20</v>
      </c>
      <c r="C43" s="117" t="s">
        <v>21</v>
      </c>
      <c r="D43" s="117" t="s">
        <v>59</v>
      </c>
      <c r="E43" s="117"/>
      <c r="F43" s="73" t="s">
        <v>60</v>
      </c>
      <c r="G43" s="119" t="s">
        <v>61</v>
      </c>
      <c r="H43" s="73"/>
      <c r="I43" s="131"/>
      <c r="J43" s="73" t="s">
        <v>60</v>
      </c>
      <c r="K43" s="119" t="s">
        <v>61</v>
      </c>
      <c r="L43" s="73"/>
      <c r="M43" s="131"/>
      <c r="N43" s="138" t="s">
        <v>62</v>
      </c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s="121" customFormat="1" x14ac:dyDescent="0.25">
      <c r="A44" s="117"/>
      <c r="B44" s="124" t="s">
        <v>28</v>
      </c>
      <c r="C44" s="117" t="s">
        <v>29</v>
      </c>
      <c r="D44" s="117" t="s">
        <v>63</v>
      </c>
      <c r="E44" s="117"/>
      <c r="F44" s="73" t="s">
        <v>64</v>
      </c>
      <c r="G44" s="119" t="s">
        <v>65</v>
      </c>
      <c r="H44" s="73" t="s">
        <v>66</v>
      </c>
      <c r="I44" s="131"/>
      <c r="J44" s="73" t="s">
        <v>64</v>
      </c>
      <c r="K44" s="119" t="s">
        <v>65</v>
      </c>
      <c r="L44" s="73" t="s">
        <v>66</v>
      </c>
      <c r="M44" s="131"/>
      <c r="N44" s="138" t="s">
        <v>18</v>
      </c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s="121" customFormat="1" ht="9" customHeight="1" x14ac:dyDescent="0.25">
      <c r="A45" s="130"/>
      <c r="B45" s="133"/>
      <c r="C45" s="130"/>
      <c r="D45" s="130"/>
      <c r="E45" s="130"/>
      <c r="F45" s="131"/>
      <c r="G45" s="137"/>
      <c r="H45" s="131"/>
      <c r="I45" s="131"/>
      <c r="J45" s="131"/>
      <c r="K45" s="137"/>
      <c r="L45" s="131"/>
      <c r="M45" s="131"/>
      <c r="N45" s="139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  <row r="46" spans="1:256" s="14" customFormat="1" outlineLevel="1" x14ac:dyDescent="0.25">
      <c r="A46" s="43"/>
      <c r="B46" s="67" t="s">
        <v>103</v>
      </c>
      <c r="C46" s="92" t="s">
        <v>123</v>
      </c>
      <c r="D46" s="68">
        <v>42639</v>
      </c>
      <c r="E46" s="66"/>
      <c r="F46" s="22">
        <v>248000</v>
      </c>
      <c r="G46" s="189">
        <v>99.6</v>
      </c>
      <c r="H46" s="22">
        <v>247014.7</v>
      </c>
      <c r="I46" s="136" t="s">
        <v>68</v>
      </c>
      <c r="J46" s="22">
        <v>0</v>
      </c>
      <c r="K46" s="189"/>
      <c r="L46" s="22">
        <v>0</v>
      </c>
      <c r="M46" s="134"/>
      <c r="N46" s="138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</row>
    <row r="47" spans="1:256" s="14" customFormat="1" ht="12" customHeight="1" outlineLevel="1" x14ac:dyDescent="0.25">
      <c r="A47" s="43"/>
      <c r="B47" s="67" t="s">
        <v>147</v>
      </c>
      <c r="C47" s="92" t="s">
        <v>134</v>
      </c>
      <c r="D47" s="68">
        <v>42758</v>
      </c>
      <c r="E47" s="66"/>
      <c r="F47" s="22">
        <v>248000</v>
      </c>
      <c r="G47" s="189">
        <v>99.6</v>
      </c>
      <c r="H47" s="22">
        <v>247014.7</v>
      </c>
      <c r="I47" s="136" t="s">
        <v>68</v>
      </c>
      <c r="J47" s="22">
        <v>0</v>
      </c>
      <c r="K47" s="189"/>
      <c r="L47" s="22">
        <v>0</v>
      </c>
      <c r="M47" s="134"/>
      <c r="N47" s="138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</row>
    <row r="48" spans="1:256" s="14" customFormat="1" ht="12" customHeight="1" outlineLevel="1" x14ac:dyDescent="0.25">
      <c r="A48" s="43"/>
      <c r="B48" s="67" t="s">
        <v>148</v>
      </c>
      <c r="C48" s="92" t="s">
        <v>133</v>
      </c>
      <c r="D48" s="68">
        <v>42762</v>
      </c>
      <c r="E48" s="66"/>
      <c r="F48" s="22">
        <v>2000000</v>
      </c>
      <c r="G48" s="189">
        <v>99.7</v>
      </c>
      <c r="H48" s="22">
        <v>1994380</v>
      </c>
      <c r="I48" s="136" t="s">
        <v>68</v>
      </c>
      <c r="J48" s="22">
        <v>0</v>
      </c>
      <c r="K48" s="189"/>
      <c r="L48" s="22">
        <v>0</v>
      </c>
      <c r="M48" s="134"/>
      <c r="N48" s="138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</row>
    <row r="49" spans="1:256" s="14" customFormat="1" ht="12" customHeight="1" x14ac:dyDescent="0.25">
      <c r="A49" s="43" t="s">
        <v>92</v>
      </c>
      <c r="B49" s="127"/>
      <c r="C49" s="161"/>
      <c r="D49" s="171"/>
      <c r="E49" s="66"/>
      <c r="F49" s="69">
        <f>SUM(F7:F48)</f>
        <v>27936824.77</v>
      </c>
      <c r="G49" s="189"/>
      <c r="H49" s="69">
        <f>SUM(H7:H48)</f>
        <v>27954546.310000006</v>
      </c>
      <c r="I49" s="131"/>
      <c r="J49" s="69">
        <f>SUM(J7:J48)</f>
        <v>38439742.409999996</v>
      </c>
      <c r="K49" s="189"/>
      <c r="L49" s="69">
        <f>SUM(L7:L48)</f>
        <v>38503680.289999992</v>
      </c>
      <c r="M49" s="132"/>
      <c r="N49" s="138">
        <f>SUM(L49-H49)</f>
        <v>10549133.979999986</v>
      </c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</row>
    <row r="50" spans="1:256" s="14" customFormat="1" ht="12" customHeight="1" x14ac:dyDescent="0.25">
      <c r="A50" s="43"/>
      <c r="B50" s="127"/>
      <c r="C50" s="161"/>
      <c r="D50" s="171"/>
      <c r="E50" s="66"/>
      <c r="F50" s="69"/>
      <c r="G50" s="115"/>
      <c r="H50" s="69"/>
      <c r="I50" s="131"/>
      <c r="J50" s="69"/>
      <c r="K50" s="115"/>
      <c r="L50" s="69"/>
      <c r="M50" s="132"/>
      <c r="N50" s="138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</row>
    <row r="51" spans="1:256" s="14" customFormat="1" x14ac:dyDescent="0.25">
      <c r="A51" s="43" t="s">
        <v>7</v>
      </c>
      <c r="B51" s="43" t="s">
        <v>67</v>
      </c>
      <c r="C51" s="82"/>
      <c r="D51" s="110">
        <v>42460</v>
      </c>
      <c r="E51" s="66"/>
      <c r="F51" s="65">
        <v>1498278.97</v>
      </c>
      <c r="G51" s="175">
        <v>100</v>
      </c>
      <c r="H51" s="65">
        <v>1498278.97</v>
      </c>
      <c r="I51" s="136" t="s">
        <v>68</v>
      </c>
      <c r="J51" s="65">
        <v>1499682.2</v>
      </c>
      <c r="K51" s="175">
        <v>100</v>
      </c>
      <c r="L51" s="65">
        <v>1499682.2</v>
      </c>
      <c r="M51" s="134"/>
      <c r="N51" s="1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</row>
    <row r="52" spans="1:256" s="14" customFormat="1" x14ac:dyDescent="0.25">
      <c r="A52" s="43"/>
      <c r="B52" s="43"/>
      <c r="C52" s="82"/>
      <c r="D52" s="110"/>
      <c r="E52" s="66"/>
      <c r="F52" s="69">
        <f>SUM(F51:F51)</f>
        <v>1498278.97</v>
      </c>
      <c r="G52" s="115"/>
      <c r="H52" s="69">
        <f>SUM(H51:H51)</f>
        <v>1498278.97</v>
      </c>
      <c r="I52" s="131"/>
      <c r="J52" s="69">
        <f>SUM(J51:J51)</f>
        <v>1499682.2</v>
      </c>
      <c r="K52" s="115"/>
      <c r="L52" s="69">
        <f>SUM(L51:L51)</f>
        <v>1499682.2</v>
      </c>
      <c r="M52" s="132"/>
      <c r="N52" s="138">
        <f>SUM(L52-H52)</f>
        <v>1403.2299999999814</v>
      </c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</row>
    <row r="53" spans="1:256" s="14" customFormat="1" x14ac:dyDescent="0.25">
      <c r="A53" s="43"/>
      <c r="B53" s="43"/>
      <c r="C53" s="82"/>
      <c r="D53" s="110"/>
      <c r="E53" s="66"/>
      <c r="F53" s="69" t="s">
        <v>120</v>
      </c>
      <c r="G53" s="115"/>
      <c r="H53" s="69" t="s">
        <v>120</v>
      </c>
      <c r="I53" s="131"/>
      <c r="J53" s="69" t="s">
        <v>120</v>
      </c>
      <c r="K53" s="115"/>
      <c r="L53" s="69" t="s">
        <v>120</v>
      </c>
      <c r="M53" s="132"/>
      <c r="N53" s="138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</row>
    <row r="54" spans="1:256" s="14" customFormat="1" x14ac:dyDescent="0.25">
      <c r="A54" s="43" t="s">
        <v>95</v>
      </c>
      <c r="B54" s="43" t="s">
        <v>67</v>
      </c>
      <c r="C54" s="82"/>
      <c r="D54" s="110">
        <v>42460</v>
      </c>
      <c r="E54" s="66"/>
      <c r="F54" s="22">
        <v>1461296.98</v>
      </c>
      <c r="G54" s="175">
        <v>100</v>
      </c>
      <c r="H54" s="22">
        <v>1461296.98</v>
      </c>
      <c r="I54" s="131" t="s">
        <v>68</v>
      </c>
      <c r="J54" s="22">
        <v>1387460.84</v>
      </c>
      <c r="K54" s="175">
        <v>100</v>
      </c>
      <c r="L54" s="22">
        <v>1387460.84</v>
      </c>
      <c r="M54" s="134"/>
      <c r="N54" s="138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</row>
    <row r="55" spans="1:256" s="14" customFormat="1" x14ac:dyDescent="0.25">
      <c r="A55" s="43"/>
      <c r="B55" s="43"/>
      <c r="C55" s="82"/>
      <c r="D55" s="110"/>
      <c r="E55" s="66"/>
      <c r="F55" s="69">
        <f>SUM(F54:F54)</f>
        <v>1461296.98</v>
      </c>
      <c r="G55" s="115"/>
      <c r="H55" s="69">
        <f>SUM(H54:H54)</f>
        <v>1461296.98</v>
      </c>
      <c r="I55" s="131"/>
      <c r="J55" s="69">
        <f>SUM(J54:J54)</f>
        <v>1387460.84</v>
      </c>
      <c r="K55" s="115"/>
      <c r="L55" s="69">
        <f>SUM(L54:L54)</f>
        <v>1387460.84</v>
      </c>
      <c r="M55" s="132"/>
      <c r="N55" s="138">
        <f>SUM(L55-H55)</f>
        <v>-73836.139999999898</v>
      </c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</row>
    <row r="56" spans="1:256" s="14" customFormat="1" x14ac:dyDescent="0.25">
      <c r="A56" s="43"/>
      <c r="B56" s="43"/>
      <c r="C56" s="82"/>
      <c r="D56" s="110"/>
      <c r="E56" s="66"/>
      <c r="F56" s="69"/>
      <c r="G56" s="115"/>
      <c r="H56" s="69"/>
      <c r="I56" s="131"/>
      <c r="J56" s="69"/>
      <c r="K56" s="115"/>
      <c r="L56" s="69"/>
      <c r="M56" s="132"/>
      <c r="N56" s="138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</row>
    <row r="57" spans="1:256" s="14" customFormat="1" x14ac:dyDescent="0.25">
      <c r="A57" s="43" t="s">
        <v>8</v>
      </c>
      <c r="B57" s="43" t="s">
        <v>67</v>
      </c>
      <c r="C57" s="82"/>
      <c r="D57" s="110">
        <v>42460</v>
      </c>
      <c r="E57" s="66"/>
      <c r="F57" s="22">
        <v>12575.89</v>
      </c>
      <c r="G57" s="175">
        <v>100</v>
      </c>
      <c r="H57" s="22">
        <v>12575.89</v>
      </c>
      <c r="I57" s="136" t="s">
        <v>68</v>
      </c>
      <c r="J57" s="22">
        <v>12587.67</v>
      </c>
      <c r="K57" s="175">
        <v>100</v>
      </c>
      <c r="L57" s="22">
        <v>12587.67</v>
      </c>
      <c r="M57" s="134"/>
      <c r="N57" s="138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6"/>
    </row>
    <row r="58" spans="1:256" s="14" customFormat="1" x14ac:dyDescent="0.25">
      <c r="A58" s="43"/>
      <c r="B58" s="43"/>
      <c r="C58" s="82"/>
      <c r="D58" s="110"/>
      <c r="E58" s="66"/>
      <c r="F58" s="69">
        <f>SUM(F57)</f>
        <v>12575.89</v>
      </c>
      <c r="G58" s="115"/>
      <c r="H58" s="69">
        <f>SUM(H57)</f>
        <v>12575.89</v>
      </c>
      <c r="I58" s="131"/>
      <c r="J58" s="69">
        <f>SUM(J57)</f>
        <v>12587.67</v>
      </c>
      <c r="K58" s="115"/>
      <c r="L58" s="69">
        <f>SUM(L57)</f>
        <v>12587.67</v>
      </c>
      <c r="M58" s="132"/>
      <c r="N58" s="138">
        <f>SUM(L58-H58)</f>
        <v>11.780000000000655</v>
      </c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6"/>
      <c r="IN58" s="86"/>
      <c r="IO58" s="86"/>
      <c r="IP58" s="86"/>
      <c r="IQ58" s="86"/>
      <c r="IR58" s="86"/>
      <c r="IS58" s="86"/>
      <c r="IT58" s="86"/>
      <c r="IU58" s="86"/>
      <c r="IV58" s="86"/>
    </row>
    <row r="59" spans="1:256" s="14" customFormat="1" ht="12" customHeight="1" x14ac:dyDescent="0.25">
      <c r="A59" s="43"/>
      <c r="B59" s="127"/>
      <c r="C59" s="161"/>
      <c r="D59" s="171"/>
      <c r="E59" s="66"/>
      <c r="F59" s="69"/>
      <c r="G59" s="115"/>
      <c r="H59" s="69"/>
      <c r="I59" s="131"/>
      <c r="J59" s="69"/>
      <c r="K59" s="115"/>
      <c r="L59" s="69"/>
      <c r="M59" s="132"/>
      <c r="N59" s="138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</row>
    <row r="60" spans="1:256" s="14" customFormat="1" outlineLevel="1" x14ac:dyDescent="0.25">
      <c r="A60" s="43" t="s">
        <v>9</v>
      </c>
      <c r="B60" s="43" t="s">
        <v>67</v>
      </c>
      <c r="C60" s="64"/>
      <c r="D60" s="110">
        <v>42460</v>
      </c>
      <c r="E60" s="66"/>
      <c r="F60" s="70">
        <v>2343996.69</v>
      </c>
      <c r="G60" s="175">
        <v>100</v>
      </c>
      <c r="H60" s="70">
        <v>2343996.69</v>
      </c>
      <c r="I60" s="136" t="s">
        <v>68</v>
      </c>
      <c r="J60" s="70">
        <v>2339288.21</v>
      </c>
      <c r="K60" s="175">
        <v>100</v>
      </c>
      <c r="L60" s="70">
        <v>2339288.21</v>
      </c>
      <c r="M60" s="135"/>
      <c r="N60" s="138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</row>
    <row r="61" spans="1:256" s="14" customFormat="1" x14ac:dyDescent="0.25">
      <c r="A61" s="43"/>
      <c r="B61" s="43"/>
      <c r="C61" s="64"/>
      <c r="D61" s="110"/>
      <c r="E61" s="66"/>
      <c r="F61" s="69">
        <f>SUM(F60:F60)</f>
        <v>2343996.69</v>
      </c>
      <c r="G61" s="71"/>
      <c r="H61" s="69">
        <f>SUM(H60:H60)</f>
        <v>2343996.69</v>
      </c>
      <c r="I61" s="131"/>
      <c r="J61" s="69">
        <f>SUM(J60:J60)</f>
        <v>2339288.21</v>
      </c>
      <c r="K61" s="71"/>
      <c r="L61" s="69">
        <f>SUM(L60:L60)</f>
        <v>2339288.21</v>
      </c>
      <c r="M61" s="132"/>
      <c r="N61" s="138">
        <f>SUM(L61-H61)</f>
        <v>-4708.4799999999814</v>
      </c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</row>
    <row r="62" spans="1:256" s="14" customFormat="1" x14ac:dyDescent="0.25">
      <c r="A62" s="43"/>
      <c r="B62" s="43"/>
      <c r="C62" s="64"/>
      <c r="D62" s="110"/>
      <c r="E62" s="66"/>
      <c r="F62" s="22"/>
      <c r="G62" s="72"/>
      <c r="H62" s="22"/>
      <c r="I62" s="136"/>
      <c r="J62" s="22"/>
      <c r="K62" s="72"/>
      <c r="L62" s="22"/>
      <c r="M62" s="134"/>
      <c r="N62" s="138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</row>
    <row r="63" spans="1:256" s="14" customFormat="1" x14ac:dyDescent="0.25">
      <c r="A63" s="43" t="s">
        <v>69</v>
      </c>
      <c r="B63" s="43" t="s">
        <v>67</v>
      </c>
      <c r="C63" s="64"/>
      <c r="D63" s="110">
        <v>42460</v>
      </c>
      <c r="E63" s="66"/>
      <c r="F63" s="22">
        <v>1333863.73</v>
      </c>
      <c r="G63" s="175">
        <v>100</v>
      </c>
      <c r="H63" s="22">
        <v>1333863.73</v>
      </c>
      <c r="I63" s="136" t="s">
        <v>68</v>
      </c>
      <c r="J63" s="22">
        <v>1432992.89</v>
      </c>
      <c r="K63" s="175">
        <v>100</v>
      </c>
      <c r="L63" s="22">
        <v>1432992.89</v>
      </c>
      <c r="M63" s="134"/>
      <c r="N63" s="138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</row>
    <row r="64" spans="1:256" s="14" customFormat="1" x14ac:dyDescent="0.25">
      <c r="A64" s="43"/>
      <c r="B64" s="43"/>
      <c r="C64" s="64"/>
      <c r="D64" s="110"/>
      <c r="E64" s="66"/>
      <c r="F64" s="69">
        <f>SUM(F63:F63)</f>
        <v>1333863.73</v>
      </c>
      <c r="G64" s="176"/>
      <c r="H64" s="69">
        <f>SUM(H63:H63)</f>
        <v>1333863.73</v>
      </c>
      <c r="I64" s="131"/>
      <c r="J64" s="69">
        <f>SUM(J63:J63)</f>
        <v>1432992.89</v>
      </c>
      <c r="K64" s="176"/>
      <c r="L64" s="69">
        <f>SUM(L63:L63)</f>
        <v>1432992.89</v>
      </c>
      <c r="M64" s="132"/>
      <c r="N64" s="138">
        <f>SUM(L64-H64)</f>
        <v>99129.159999999916</v>
      </c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</row>
    <row r="65" spans="1:256" s="14" customFormat="1" x14ac:dyDescent="0.25">
      <c r="A65" s="43"/>
      <c r="B65" s="43"/>
      <c r="C65" s="64"/>
      <c r="D65" s="110"/>
      <c r="E65" s="66"/>
      <c r="F65" s="69"/>
      <c r="G65" s="176"/>
      <c r="H65" s="69"/>
      <c r="I65" s="131"/>
      <c r="J65" s="69"/>
      <c r="K65" s="176"/>
      <c r="L65" s="69"/>
      <c r="M65" s="132"/>
      <c r="N65" s="138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</row>
    <row r="66" spans="1:256" s="14" customFormat="1" x14ac:dyDescent="0.25">
      <c r="A66" s="43" t="s">
        <v>70</v>
      </c>
      <c r="B66" s="43" t="s">
        <v>67</v>
      </c>
      <c r="C66" s="64"/>
      <c r="D66" s="110">
        <v>42460</v>
      </c>
      <c r="E66" s="64"/>
      <c r="F66" s="65">
        <v>651390.98</v>
      </c>
      <c r="G66" s="175">
        <v>100</v>
      </c>
      <c r="H66" s="65">
        <v>651390.98</v>
      </c>
      <c r="I66" s="136" t="s">
        <v>68</v>
      </c>
      <c r="J66" s="65">
        <v>602001.13</v>
      </c>
      <c r="K66" s="175">
        <v>100</v>
      </c>
      <c r="L66" s="65">
        <v>602001.13</v>
      </c>
      <c r="M66" s="136"/>
      <c r="N66" s="138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</row>
    <row r="67" spans="1:256" s="14" customFormat="1" x14ac:dyDescent="0.25">
      <c r="A67" s="43"/>
      <c r="B67" s="43"/>
      <c r="C67" s="64"/>
      <c r="D67" s="111"/>
      <c r="E67" s="64"/>
      <c r="F67" s="73">
        <f>SUM(F66)</f>
        <v>651390.98</v>
      </c>
      <c r="G67" s="176"/>
      <c r="H67" s="73">
        <f>SUM(H66)</f>
        <v>651390.98</v>
      </c>
      <c r="I67" s="131"/>
      <c r="J67" s="73">
        <f>SUM(J66)</f>
        <v>602001.13</v>
      </c>
      <c r="K67" s="176"/>
      <c r="L67" s="73">
        <f>SUM(L66)</f>
        <v>602001.13</v>
      </c>
      <c r="M67" s="131"/>
      <c r="N67" s="138">
        <f>SUM(L67-H67)</f>
        <v>-49389.849999999977</v>
      </c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</row>
    <row r="68" spans="1:256" s="14" customFormat="1" x14ac:dyDescent="0.25">
      <c r="A68" s="45"/>
      <c r="B68" s="43"/>
      <c r="C68" s="64"/>
      <c r="D68" s="110"/>
      <c r="E68" s="66"/>
      <c r="F68" s="69"/>
      <c r="G68" s="176"/>
      <c r="H68" s="69"/>
      <c r="I68" s="131"/>
      <c r="J68" s="69"/>
      <c r="K68" s="176"/>
      <c r="L68" s="69"/>
      <c r="M68" s="132"/>
      <c r="N68" s="138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</row>
    <row r="69" spans="1:256" s="43" customFormat="1" ht="14.25" customHeight="1" x14ac:dyDescent="0.25">
      <c r="A69" s="43" t="s">
        <v>12</v>
      </c>
      <c r="B69" s="43" t="s">
        <v>67</v>
      </c>
      <c r="C69" s="64"/>
      <c r="D69" s="110">
        <v>42460</v>
      </c>
      <c r="E69" s="66"/>
      <c r="F69" s="22">
        <v>58436.24</v>
      </c>
      <c r="G69" s="175">
        <v>100</v>
      </c>
      <c r="H69" s="22">
        <v>58436.24</v>
      </c>
      <c r="I69" s="136" t="s">
        <v>68</v>
      </c>
      <c r="J69" s="22">
        <v>65035.64</v>
      </c>
      <c r="K69" s="175">
        <v>100</v>
      </c>
      <c r="L69" s="22">
        <v>65035.64</v>
      </c>
      <c r="M69" s="134"/>
      <c r="N69" s="138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  <c r="GG69" s="127"/>
      <c r="GH69" s="127"/>
      <c r="GI69" s="127"/>
      <c r="GJ69" s="127"/>
      <c r="GK69" s="127"/>
      <c r="GL69" s="127"/>
      <c r="GM69" s="127"/>
      <c r="GN69" s="127"/>
      <c r="GO69" s="127"/>
      <c r="GP69" s="127"/>
      <c r="GQ69" s="127"/>
      <c r="GR69" s="127"/>
      <c r="GS69" s="127"/>
      <c r="GT69" s="127"/>
      <c r="GU69" s="127"/>
      <c r="GV69" s="127"/>
      <c r="GW69" s="127"/>
      <c r="GX69" s="127"/>
      <c r="GY69" s="127"/>
      <c r="GZ69" s="127"/>
      <c r="HA69" s="127"/>
      <c r="HB69" s="127"/>
      <c r="HC69" s="127"/>
      <c r="HD69" s="127"/>
      <c r="HE69" s="127"/>
      <c r="HF69" s="127"/>
      <c r="HG69" s="127"/>
      <c r="HH69" s="127"/>
      <c r="HI69" s="127"/>
      <c r="HJ69" s="127"/>
      <c r="HK69" s="127"/>
      <c r="HL69" s="127"/>
      <c r="HM69" s="127"/>
      <c r="HN69" s="127"/>
      <c r="HO69" s="127"/>
      <c r="HP69" s="127"/>
      <c r="HQ69" s="127"/>
      <c r="HR69" s="127"/>
      <c r="HS69" s="127"/>
      <c r="HT69" s="127"/>
      <c r="HU69" s="127"/>
      <c r="HV69" s="127"/>
      <c r="HW69" s="127"/>
      <c r="HX69" s="127"/>
      <c r="HY69" s="127"/>
      <c r="HZ69" s="127"/>
      <c r="IA69" s="127"/>
      <c r="IB69" s="127"/>
      <c r="IC69" s="127"/>
      <c r="ID69" s="127"/>
      <c r="IE69" s="127"/>
      <c r="IF69" s="127"/>
      <c r="IG69" s="127"/>
      <c r="IH69" s="127"/>
      <c r="II69" s="127"/>
      <c r="IJ69" s="127"/>
      <c r="IK69" s="127"/>
      <c r="IL69" s="127"/>
      <c r="IM69" s="127"/>
      <c r="IN69" s="127"/>
      <c r="IO69" s="127"/>
      <c r="IP69" s="127"/>
      <c r="IQ69" s="127"/>
      <c r="IR69" s="127"/>
      <c r="IS69" s="127"/>
      <c r="IT69" s="127"/>
      <c r="IU69" s="127"/>
      <c r="IV69" s="127"/>
    </row>
    <row r="70" spans="1:256" s="14" customFormat="1" x14ac:dyDescent="0.25">
      <c r="C70" s="83"/>
      <c r="D70" s="112"/>
      <c r="F70" s="69">
        <f>SUM(F69)</f>
        <v>58436.24</v>
      </c>
      <c r="G70" s="176"/>
      <c r="H70" s="69">
        <f>SUM(H69)</f>
        <v>58436.24</v>
      </c>
      <c r="I70" s="131"/>
      <c r="J70" s="69">
        <f>SUM(J69)</f>
        <v>65035.64</v>
      </c>
      <c r="K70" s="176"/>
      <c r="L70" s="69">
        <f>SUM(L69)</f>
        <v>65035.64</v>
      </c>
      <c r="M70" s="132"/>
      <c r="N70" s="138">
        <f>SUM(L70-H70)</f>
        <v>6599.4000000000015</v>
      </c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6"/>
      <c r="IN70" s="86"/>
      <c r="IO70" s="86"/>
      <c r="IP70" s="86"/>
      <c r="IQ70" s="86"/>
      <c r="IR70" s="86"/>
      <c r="IS70" s="86"/>
      <c r="IT70" s="86"/>
      <c r="IU70" s="86"/>
      <c r="IV70" s="86"/>
    </row>
    <row r="71" spans="1:256" s="14" customFormat="1" x14ac:dyDescent="0.25">
      <c r="A71" s="43"/>
      <c r="B71" s="43"/>
      <c r="C71" s="64"/>
      <c r="D71" s="111"/>
      <c r="E71" s="43"/>
      <c r="F71" s="22"/>
      <c r="G71" s="177"/>
      <c r="H71" s="22"/>
      <c r="I71" s="136"/>
      <c r="J71" s="22"/>
      <c r="K71" s="177"/>
      <c r="L71" s="22"/>
      <c r="M71" s="134"/>
      <c r="N71" s="138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  <c r="IV71" s="86"/>
    </row>
    <row r="72" spans="1:256" s="14" customFormat="1" x14ac:dyDescent="0.25">
      <c r="A72" s="43" t="s">
        <v>37</v>
      </c>
      <c r="B72" s="43" t="s">
        <v>67</v>
      </c>
      <c r="C72" s="64"/>
      <c r="D72" s="110">
        <v>42460</v>
      </c>
      <c r="E72" s="43"/>
      <c r="F72" s="22">
        <v>386738.72</v>
      </c>
      <c r="G72" s="176">
        <v>100</v>
      </c>
      <c r="H72" s="22">
        <v>386738.72</v>
      </c>
      <c r="I72" s="136" t="s">
        <v>68</v>
      </c>
      <c r="J72" s="22">
        <v>390104.33</v>
      </c>
      <c r="K72" s="176">
        <v>100</v>
      </c>
      <c r="L72" s="22">
        <v>390104.33</v>
      </c>
      <c r="M72" s="134"/>
      <c r="N72" s="138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6"/>
      <c r="IN72" s="86"/>
      <c r="IO72" s="86"/>
      <c r="IP72" s="86"/>
      <c r="IQ72" s="86"/>
      <c r="IR72" s="86"/>
      <c r="IS72" s="86"/>
      <c r="IT72" s="86"/>
      <c r="IU72" s="86"/>
      <c r="IV72" s="86"/>
    </row>
    <row r="73" spans="1:256" s="14" customFormat="1" x14ac:dyDescent="0.25">
      <c r="A73" s="43"/>
      <c r="B73" s="43"/>
      <c r="C73" s="64"/>
      <c r="D73" s="111"/>
      <c r="E73" s="43"/>
      <c r="F73" s="69">
        <f>SUM(F72:F72)</f>
        <v>386738.72</v>
      </c>
      <c r="G73" s="177"/>
      <c r="H73" s="69">
        <f>SUM(H72:H72)</f>
        <v>386738.72</v>
      </c>
      <c r="I73" s="131"/>
      <c r="J73" s="69">
        <f>SUM(J72:J72)</f>
        <v>390104.33</v>
      </c>
      <c r="K73" s="177"/>
      <c r="L73" s="69">
        <f>SUM(L72:L72)</f>
        <v>390104.33</v>
      </c>
      <c r="M73" s="132"/>
      <c r="N73" s="138">
        <f>SUM(L73-H73)</f>
        <v>3365.6100000000442</v>
      </c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6"/>
      <c r="IC73" s="86"/>
      <c r="ID73" s="86"/>
      <c r="IE73" s="86"/>
      <c r="IF73" s="86"/>
      <c r="IG73" s="86"/>
      <c r="IH73" s="86"/>
      <c r="II73" s="86"/>
      <c r="IJ73" s="86"/>
      <c r="IK73" s="86"/>
      <c r="IL73" s="86"/>
      <c r="IM73" s="86"/>
      <c r="IN73" s="86"/>
      <c r="IO73" s="86"/>
      <c r="IP73" s="86"/>
      <c r="IQ73" s="86"/>
      <c r="IR73" s="86"/>
      <c r="IS73" s="86"/>
      <c r="IT73" s="86"/>
      <c r="IU73" s="86"/>
      <c r="IV73" s="86"/>
    </row>
    <row r="74" spans="1:256" s="14" customFormat="1" x14ac:dyDescent="0.25">
      <c r="A74" s="43"/>
      <c r="B74" s="43"/>
      <c r="C74" s="64"/>
      <c r="D74" s="111"/>
      <c r="E74" s="43"/>
      <c r="F74" s="69"/>
      <c r="G74" s="177"/>
      <c r="H74" s="69"/>
      <c r="I74" s="131"/>
      <c r="J74" s="69"/>
      <c r="K74" s="177"/>
      <c r="L74" s="69"/>
      <c r="M74" s="132"/>
      <c r="N74" s="138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6"/>
      <c r="IN74" s="86"/>
      <c r="IO74" s="86"/>
      <c r="IP74" s="86"/>
      <c r="IQ74" s="86"/>
      <c r="IR74" s="86"/>
      <c r="IS74" s="86"/>
      <c r="IT74" s="86"/>
      <c r="IU74" s="86"/>
      <c r="IV74" s="86"/>
    </row>
    <row r="75" spans="1:256" s="14" customFormat="1" x14ac:dyDescent="0.25">
      <c r="A75" s="43" t="s">
        <v>38</v>
      </c>
      <c r="B75" s="43" t="s">
        <v>67</v>
      </c>
      <c r="C75" s="64"/>
      <c r="D75" s="110">
        <v>42460</v>
      </c>
      <c r="E75" s="66"/>
      <c r="F75" s="22">
        <v>1749160.77</v>
      </c>
      <c r="G75" s="175">
        <v>100</v>
      </c>
      <c r="H75" s="22">
        <v>1749160.77</v>
      </c>
      <c r="I75" s="136" t="s">
        <v>68</v>
      </c>
      <c r="J75" s="22">
        <v>1288919.58</v>
      </c>
      <c r="K75" s="175">
        <v>100</v>
      </c>
      <c r="L75" s="22">
        <v>1288919.58</v>
      </c>
      <c r="M75" s="134"/>
      <c r="N75" s="138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  <c r="IT75" s="86"/>
      <c r="IU75" s="86"/>
      <c r="IV75" s="86"/>
    </row>
    <row r="76" spans="1:256" s="14" customFormat="1" ht="12" customHeight="1" x14ac:dyDescent="0.25">
      <c r="A76" s="43"/>
      <c r="B76" s="67"/>
      <c r="C76" s="84"/>
      <c r="D76" s="68"/>
      <c r="E76" s="43"/>
      <c r="F76" s="69">
        <f>SUM(F75:F75)</f>
        <v>1749160.77</v>
      </c>
      <c r="G76" s="176"/>
      <c r="H76" s="69">
        <f>SUM(H75:H75)</f>
        <v>1749160.77</v>
      </c>
      <c r="I76" s="131"/>
      <c r="J76" s="69">
        <f>SUM(J75:J75)</f>
        <v>1288919.58</v>
      </c>
      <c r="K76" s="176"/>
      <c r="L76" s="69">
        <f>SUM(L75:L75)</f>
        <v>1288919.58</v>
      </c>
      <c r="M76" s="132"/>
      <c r="N76" s="138">
        <f>SUM(L76-H76)</f>
        <v>-460241.18999999994</v>
      </c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</row>
    <row r="77" spans="1:256" s="14" customFormat="1" x14ac:dyDescent="0.25">
      <c r="A77" s="43"/>
      <c r="B77" s="43"/>
      <c r="C77" s="64"/>
      <c r="D77" s="111"/>
      <c r="E77" s="43"/>
      <c r="F77" s="22"/>
      <c r="G77" s="176"/>
      <c r="H77" s="22"/>
      <c r="I77" s="136"/>
      <c r="J77" s="22"/>
      <c r="K77" s="176"/>
      <c r="L77" s="22"/>
      <c r="M77" s="134"/>
      <c r="N77" s="138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</row>
    <row r="78" spans="1:256" s="14" customFormat="1" x14ac:dyDescent="0.25">
      <c r="A78" s="43" t="s">
        <v>39</v>
      </c>
      <c r="B78" s="43" t="s">
        <v>67</v>
      </c>
      <c r="C78" s="64"/>
      <c r="D78" s="110">
        <v>42460</v>
      </c>
      <c r="E78" s="66"/>
      <c r="F78" s="22">
        <v>543494.61</v>
      </c>
      <c r="G78" s="175">
        <v>100</v>
      </c>
      <c r="H78" s="22">
        <v>543494.61</v>
      </c>
      <c r="I78" s="136" t="s">
        <v>68</v>
      </c>
      <c r="J78" s="22">
        <v>295552.62</v>
      </c>
      <c r="K78" s="175">
        <v>100</v>
      </c>
      <c r="L78" s="22">
        <v>295552.62</v>
      </c>
      <c r="M78" s="134"/>
      <c r="N78" s="138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</row>
    <row r="79" spans="1:256" s="14" customFormat="1" ht="13.5" customHeight="1" x14ac:dyDescent="0.25">
      <c r="A79" s="43"/>
      <c r="B79" s="43"/>
      <c r="C79" s="64"/>
      <c r="D79" s="111"/>
      <c r="E79" s="43"/>
      <c r="F79" s="69">
        <f>SUM(F78)</f>
        <v>543494.61</v>
      </c>
      <c r="G79" s="176"/>
      <c r="H79" s="69">
        <f>SUM(H78)</f>
        <v>543494.61</v>
      </c>
      <c r="I79" s="131"/>
      <c r="J79" s="69">
        <f>SUM(J78)</f>
        <v>295552.62</v>
      </c>
      <c r="K79" s="176"/>
      <c r="L79" s="69">
        <f>SUM(L78)</f>
        <v>295552.62</v>
      </c>
      <c r="M79" s="132"/>
      <c r="N79" s="138">
        <f>SUM(L79-H79)</f>
        <v>-247941.99</v>
      </c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86"/>
      <c r="GE79" s="86"/>
      <c r="GF79" s="86"/>
      <c r="GG79" s="86"/>
      <c r="GH79" s="86"/>
      <c r="GI79" s="86"/>
      <c r="GJ79" s="86"/>
      <c r="GK79" s="86"/>
      <c r="GL79" s="86"/>
      <c r="GM79" s="86"/>
      <c r="GN79" s="86"/>
      <c r="GO79" s="86"/>
      <c r="GP79" s="86"/>
      <c r="GQ79" s="86"/>
      <c r="GR79" s="86"/>
      <c r="GS79" s="86"/>
      <c r="GT79" s="86"/>
      <c r="GU79" s="86"/>
      <c r="GV79" s="86"/>
      <c r="GW79" s="86"/>
      <c r="GX79" s="86"/>
      <c r="GY79" s="86"/>
      <c r="GZ79" s="86"/>
      <c r="HA79" s="86"/>
      <c r="HB79" s="86"/>
      <c r="HC79" s="86"/>
      <c r="HD79" s="86"/>
      <c r="HE79" s="86"/>
      <c r="HF79" s="86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6"/>
      <c r="IC79" s="86"/>
      <c r="ID79" s="86"/>
      <c r="IE79" s="86"/>
      <c r="IF79" s="86"/>
      <c r="IG79" s="86"/>
      <c r="IH79" s="86"/>
      <c r="II79" s="86"/>
      <c r="IJ79" s="86"/>
      <c r="IK79" s="86"/>
      <c r="IL79" s="86"/>
      <c r="IM79" s="86"/>
      <c r="IN79" s="86"/>
      <c r="IO79" s="86"/>
      <c r="IP79" s="86"/>
      <c r="IQ79" s="86"/>
      <c r="IR79" s="86"/>
      <c r="IS79" s="86"/>
      <c r="IT79" s="86"/>
      <c r="IU79" s="86"/>
      <c r="IV79" s="86"/>
    </row>
    <row r="80" spans="1:256" s="14" customFormat="1" ht="13.5" customHeight="1" x14ac:dyDescent="0.25">
      <c r="A80" s="43"/>
      <c r="B80" s="43"/>
      <c r="C80" s="64"/>
      <c r="D80" s="111"/>
      <c r="E80" s="43"/>
      <c r="F80" s="69"/>
      <c r="G80" s="176"/>
      <c r="H80" s="69"/>
      <c r="I80" s="131"/>
      <c r="J80" s="69"/>
      <c r="K80" s="176"/>
      <c r="L80" s="69"/>
      <c r="M80" s="132"/>
      <c r="N80" s="138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6"/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86"/>
      <c r="FG80" s="86"/>
      <c r="FH80" s="86"/>
      <c r="FI80" s="86"/>
      <c r="FJ80" s="86"/>
      <c r="FK80" s="86"/>
      <c r="FL80" s="86"/>
      <c r="FM80" s="86"/>
      <c r="FN80" s="86"/>
      <c r="FO80" s="86"/>
      <c r="FP80" s="86"/>
      <c r="FQ80" s="86"/>
      <c r="FR80" s="86"/>
      <c r="FS80" s="86"/>
      <c r="FT80" s="86"/>
      <c r="FU80" s="86"/>
      <c r="FV80" s="86"/>
      <c r="FW80" s="86"/>
      <c r="FX80" s="86"/>
      <c r="FY80" s="86"/>
      <c r="FZ80" s="86"/>
      <c r="GA80" s="86"/>
      <c r="GB80" s="86"/>
      <c r="GC80" s="86"/>
      <c r="GD80" s="86"/>
      <c r="GE80" s="86"/>
      <c r="GF80" s="86"/>
      <c r="GG80" s="86"/>
      <c r="GH80" s="86"/>
      <c r="GI80" s="86"/>
      <c r="GJ80" s="86"/>
      <c r="GK80" s="86"/>
      <c r="GL80" s="86"/>
      <c r="GM80" s="86"/>
      <c r="GN80" s="86"/>
      <c r="GO80" s="86"/>
      <c r="GP80" s="86"/>
      <c r="GQ80" s="86"/>
      <c r="GR80" s="86"/>
      <c r="GS80" s="86"/>
      <c r="GT80" s="86"/>
      <c r="GU80" s="86"/>
      <c r="GV80" s="86"/>
      <c r="GW80" s="86"/>
      <c r="GX80" s="86"/>
      <c r="GY80" s="86"/>
      <c r="GZ80" s="86"/>
      <c r="HA80" s="86"/>
      <c r="HB80" s="86"/>
      <c r="HC80" s="86"/>
      <c r="HD80" s="86"/>
      <c r="HE80" s="86"/>
      <c r="HF80" s="86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86"/>
      <c r="IM80" s="86"/>
      <c r="IN80" s="86"/>
      <c r="IO80" s="86"/>
      <c r="IP80" s="86"/>
      <c r="IQ80" s="86"/>
      <c r="IR80" s="86"/>
      <c r="IS80" s="86"/>
      <c r="IT80" s="86"/>
      <c r="IU80" s="86"/>
      <c r="IV80" s="86"/>
    </row>
    <row r="81" spans="1:256" s="121" customFormat="1" ht="15" customHeight="1" x14ac:dyDescent="0.25">
      <c r="A81" s="117"/>
      <c r="B81" s="117"/>
      <c r="C81" s="117"/>
      <c r="D81" s="120"/>
      <c r="E81" s="120"/>
      <c r="G81" s="125">
        <v>42339</v>
      </c>
      <c r="H81" s="73"/>
      <c r="I81" s="131"/>
      <c r="K81" s="125">
        <v>42430</v>
      </c>
      <c r="L81" s="73"/>
      <c r="M81" s="131"/>
      <c r="N81" s="13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  <c r="BV81" s="126"/>
      <c r="BW81" s="126"/>
      <c r="BX81" s="126"/>
      <c r="BY81" s="126"/>
      <c r="BZ81" s="126"/>
      <c r="CA81" s="126"/>
      <c r="CB81" s="126"/>
      <c r="CC81" s="126"/>
      <c r="CD81" s="126"/>
      <c r="CE81" s="126"/>
      <c r="CF81" s="126"/>
      <c r="CG81" s="126"/>
      <c r="CH81" s="126"/>
      <c r="CI81" s="126"/>
      <c r="CJ81" s="126"/>
      <c r="CK81" s="126"/>
      <c r="CL81" s="126"/>
      <c r="CM81" s="126"/>
      <c r="CN81" s="126"/>
      <c r="CO81" s="126"/>
      <c r="CP81" s="126"/>
      <c r="CQ81" s="126"/>
      <c r="CR81" s="126"/>
      <c r="CS81" s="126"/>
      <c r="CT81" s="126"/>
      <c r="CU81" s="126"/>
      <c r="CV81" s="126"/>
      <c r="CW81" s="126"/>
      <c r="CX81" s="126"/>
      <c r="CY81" s="126"/>
      <c r="CZ81" s="126"/>
      <c r="DA81" s="126"/>
      <c r="DB81" s="126"/>
      <c r="DC81" s="126"/>
      <c r="DD81" s="126"/>
      <c r="DE81" s="126"/>
      <c r="DF81" s="126"/>
      <c r="DG81" s="126"/>
      <c r="DH81" s="126"/>
      <c r="DI81" s="126"/>
      <c r="DJ81" s="126"/>
      <c r="DK81" s="126"/>
      <c r="DL81" s="126"/>
      <c r="DM81" s="126"/>
      <c r="DN81" s="126"/>
      <c r="DO81" s="126"/>
      <c r="DP81" s="126"/>
      <c r="DQ81" s="126"/>
      <c r="DR81" s="126"/>
      <c r="DS81" s="126"/>
      <c r="DT81" s="126"/>
      <c r="DU81" s="126"/>
      <c r="DV81" s="126"/>
      <c r="DW81" s="126"/>
      <c r="DX81" s="126"/>
      <c r="DY81" s="126"/>
      <c r="DZ81" s="126"/>
      <c r="EA81" s="126"/>
      <c r="EB81" s="126"/>
      <c r="EC81" s="126"/>
      <c r="ED81" s="126"/>
      <c r="EE81" s="126"/>
      <c r="EF81" s="126"/>
      <c r="EG81" s="126"/>
      <c r="EH81" s="126"/>
      <c r="EI81" s="126"/>
      <c r="EJ81" s="126"/>
      <c r="EK81" s="126"/>
      <c r="EL81" s="126"/>
      <c r="EM81" s="126"/>
      <c r="EN81" s="126"/>
      <c r="EO81" s="126"/>
      <c r="EP81" s="126"/>
      <c r="EQ81" s="126"/>
      <c r="ER81" s="126"/>
      <c r="ES81" s="126"/>
      <c r="ET81" s="126"/>
      <c r="EU81" s="126"/>
      <c r="EV81" s="126"/>
      <c r="EW81" s="126"/>
      <c r="EX81" s="126"/>
      <c r="EY81" s="126"/>
      <c r="EZ81" s="126"/>
      <c r="FA81" s="126"/>
      <c r="FB81" s="126"/>
      <c r="FC81" s="126"/>
      <c r="FD81" s="126"/>
      <c r="FE81" s="126"/>
      <c r="FF81" s="126"/>
      <c r="FG81" s="126"/>
      <c r="FH81" s="126"/>
      <c r="FI81" s="126"/>
      <c r="FJ81" s="126"/>
      <c r="FK81" s="126"/>
      <c r="FL81" s="126"/>
      <c r="FM81" s="126"/>
      <c r="FN81" s="126"/>
      <c r="FO81" s="126"/>
      <c r="FP81" s="126"/>
      <c r="FQ81" s="126"/>
      <c r="FR81" s="126"/>
      <c r="FS81" s="126"/>
      <c r="FT81" s="126"/>
      <c r="FU81" s="126"/>
      <c r="FV81" s="126"/>
      <c r="FW81" s="126"/>
      <c r="FX81" s="126"/>
      <c r="FY81" s="126"/>
      <c r="FZ81" s="126"/>
      <c r="GA81" s="126"/>
      <c r="GB81" s="126"/>
      <c r="GC81" s="126"/>
      <c r="GD81" s="126"/>
      <c r="GE81" s="126"/>
      <c r="GF81" s="126"/>
      <c r="GG81" s="126"/>
      <c r="GH81" s="126"/>
      <c r="GI81" s="126"/>
      <c r="GJ81" s="126"/>
      <c r="GK81" s="126"/>
      <c r="GL81" s="126"/>
      <c r="GM81" s="126"/>
      <c r="GN81" s="126"/>
      <c r="GO81" s="126"/>
      <c r="GP81" s="126"/>
      <c r="GQ81" s="126"/>
      <c r="GR81" s="126"/>
      <c r="GS81" s="126"/>
      <c r="GT81" s="126"/>
      <c r="GU81" s="126"/>
      <c r="GV81" s="126"/>
      <c r="GW81" s="126"/>
      <c r="GX81" s="126"/>
      <c r="GY81" s="126"/>
      <c r="GZ81" s="126"/>
      <c r="HA81" s="126"/>
      <c r="HB81" s="126"/>
      <c r="HC81" s="126"/>
      <c r="HD81" s="126"/>
      <c r="HE81" s="126"/>
      <c r="HF81" s="126"/>
      <c r="HG81" s="126"/>
      <c r="HH81" s="126"/>
      <c r="HI81" s="126"/>
      <c r="HJ81" s="126"/>
      <c r="HK81" s="126"/>
      <c r="HL81" s="126"/>
      <c r="HM81" s="126"/>
      <c r="HN81" s="126"/>
      <c r="HO81" s="126"/>
      <c r="HP81" s="126"/>
      <c r="HQ81" s="126"/>
      <c r="HR81" s="126"/>
      <c r="HS81" s="126"/>
      <c r="HT81" s="126"/>
      <c r="HU81" s="126"/>
      <c r="HV81" s="126"/>
      <c r="HW81" s="126"/>
      <c r="HX81" s="126"/>
      <c r="HY81" s="126"/>
      <c r="HZ81" s="126"/>
      <c r="IA81" s="126"/>
      <c r="IB81" s="126"/>
      <c r="IC81" s="126"/>
      <c r="ID81" s="126"/>
      <c r="IE81" s="126"/>
      <c r="IF81" s="126"/>
      <c r="IG81" s="126"/>
      <c r="IH81" s="126"/>
      <c r="II81" s="126"/>
      <c r="IJ81" s="126"/>
      <c r="IK81" s="126"/>
      <c r="IL81" s="126"/>
      <c r="IM81" s="126"/>
      <c r="IN81" s="126"/>
      <c r="IO81" s="126"/>
      <c r="IP81" s="126"/>
      <c r="IQ81" s="126"/>
      <c r="IR81" s="126"/>
      <c r="IS81" s="126"/>
      <c r="IT81" s="126"/>
      <c r="IU81" s="126"/>
      <c r="IV81" s="126"/>
    </row>
    <row r="82" spans="1:256" s="121" customFormat="1" x14ac:dyDescent="0.25">
      <c r="A82" s="117" t="s">
        <v>58</v>
      </c>
      <c r="B82" s="124" t="s">
        <v>20</v>
      </c>
      <c r="C82" s="117" t="s">
        <v>21</v>
      </c>
      <c r="D82" s="117" t="s">
        <v>59</v>
      </c>
      <c r="E82" s="117"/>
      <c r="F82" s="73" t="s">
        <v>60</v>
      </c>
      <c r="G82" s="119" t="s">
        <v>61</v>
      </c>
      <c r="H82" s="73"/>
      <c r="I82" s="131"/>
      <c r="J82" s="73" t="s">
        <v>60</v>
      </c>
      <c r="K82" s="119" t="s">
        <v>61</v>
      </c>
      <c r="L82" s="73"/>
      <c r="M82" s="131"/>
      <c r="N82" s="138" t="s">
        <v>62</v>
      </c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126"/>
      <c r="DQ82" s="126"/>
      <c r="DR82" s="126"/>
      <c r="DS82" s="126"/>
      <c r="DT82" s="126"/>
      <c r="DU82" s="126"/>
      <c r="DV82" s="126"/>
      <c r="DW82" s="126"/>
      <c r="DX82" s="126"/>
      <c r="DY82" s="126"/>
      <c r="DZ82" s="126"/>
      <c r="EA82" s="126"/>
      <c r="EB82" s="126"/>
      <c r="EC82" s="126"/>
      <c r="ED82" s="126"/>
      <c r="EE82" s="126"/>
      <c r="EF82" s="126"/>
      <c r="EG82" s="126"/>
      <c r="EH82" s="126"/>
      <c r="EI82" s="126"/>
      <c r="EJ82" s="126"/>
      <c r="EK82" s="126"/>
      <c r="EL82" s="126"/>
      <c r="EM82" s="126"/>
      <c r="EN82" s="126"/>
      <c r="EO82" s="126"/>
      <c r="EP82" s="126"/>
      <c r="EQ82" s="126"/>
      <c r="ER82" s="126"/>
      <c r="ES82" s="126"/>
      <c r="ET82" s="126"/>
      <c r="EU82" s="126"/>
      <c r="EV82" s="126"/>
      <c r="EW82" s="126"/>
      <c r="EX82" s="126"/>
      <c r="EY82" s="126"/>
      <c r="EZ82" s="126"/>
      <c r="FA82" s="126"/>
      <c r="FB82" s="126"/>
      <c r="FC82" s="126"/>
      <c r="FD82" s="126"/>
      <c r="FE82" s="126"/>
      <c r="FF82" s="126"/>
      <c r="FG82" s="126"/>
      <c r="FH82" s="126"/>
      <c r="FI82" s="126"/>
      <c r="FJ82" s="126"/>
      <c r="FK82" s="126"/>
      <c r="FL82" s="126"/>
      <c r="FM82" s="126"/>
      <c r="FN82" s="126"/>
      <c r="FO82" s="126"/>
      <c r="FP82" s="126"/>
      <c r="FQ82" s="126"/>
      <c r="FR82" s="126"/>
      <c r="FS82" s="126"/>
      <c r="FT82" s="126"/>
      <c r="FU82" s="126"/>
      <c r="FV82" s="126"/>
      <c r="FW82" s="126"/>
      <c r="FX82" s="126"/>
      <c r="FY82" s="126"/>
      <c r="FZ82" s="126"/>
      <c r="GA82" s="126"/>
      <c r="GB82" s="126"/>
      <c r="GC82" s="126"/>
      <c r="GD82" s="126"/>
      <c r="GE82" s="126"/>
      <c r="GF82" s="126"/>
      <c r="GG82" s="126"/>
      <c r="GH82" s="126"/>
      <c r="GI82" s="126"/>
      <c r="GJ82" s="126"/>
      <c r="GK82" s="126"/>
      <c r="GL82" s="126"/>
      <c r="GM82" s="126"/>
      <c r="GN82" s="126"/>
      <c r="GO82" s="126"/>
      <c r="GP82" s="126"/>
      <c r="GQ82" s="126"/>
      <c r="GR82" s="126"/>
      <c r="GS82" s="126"/>
      <c r="GT82" s="126"/>
      <c r="GU82" s="126"/>
      <c r="GV82" s="126"/>
      <c r="GW82" s="126"/>
      <c r="GX82" s="126"/>
      <c r="GY82" s="126"/>
      <c r="GZ82" s="126"/>
      <c r="HA82" s="126"/>
      <c r="HB82" s="126"/>
      <c r="HC82" s="126"/>
      <c r="HD82" s="126"/>
      <c r="HE82" s="126"/>
      <c r="HF82" s="126"/>
      <c r="HG82" s="126"/>
      <c r="HH82" s="126"/>
      <c r="HI82" s="126"/>
      <c r="HJ82" s="126"/>
      <c r="HK82" s="126"/>
      <c r="HL82" s="126"/>
      <c r="HM82" s="126"/>
      <c r="HN82" s="126"/>
      <c r="HO82" s="126"/>
      <c r="HP82" s="126"/>
      <c r="HQ82" s="126"/>
      <c r="HR82" s="126"/>
      <c r="HS82" s="126"/>
      <c r="HT82" s="126"/>
      <c r="HU82" s="126"/>
      <c r="HV82" s="126"/>
      <c r="HW82" s="126"/>
      <c r="HX82" s="126"/>
      <c r="HY82" s="126"/>
      <c r="HZ82" s="126"/>
      <c r="IA82" s="126"/>
      <c r="IB82" s="126"/>
      <c r="IC82" s="126"/>
      <c r="ID82" s="126"/>
      <c r="IE82" s="126"/>
      <c r="IF82" s="126"/>
      <c r="IG82" s="126"/>
      <c r="IH82" s="126"/>
      <c r="II82" s="126"/>
      <c r="IJ82" s="126"/>
      <c r="IK82" s="126"/>
      <c r="IL82" s="126"/>
      <c r="IM82" s="126"/>
      <c r="IN82" s="126"/>
      <c r="IO82" s="126"/>
      <c r="IP82" s="126"/>
      <c r="IQ82" s="126"/>
      <c r="IR82" s="126"/>
      <c r="IS82" s="126"/>
      <c r="IT82" s="126"/>
      <c r="IU82" s="126"/>
      <c r="IV82" s="126"/>
    </row>
    <row r="83" spans="1:256" s="121" customFormat="1" x14ac:dyDescent="0.25">
      <c r="A83" s="117"/>
      <c r="B83" s="124" t="s">
        <v>28</v>
      </c>
      <c r="C83" s="117" t="s">
        <v>29</v>
      </c>
      <c r="D83" s="117" t="s">
        <v>63</v>
      </c>
      <c r="E83" s="117"/>
      <c r="F83" s="73" t="s">
        <v>64</v>
      </c>
      <c r="G83" s="119" t="s">
        <v>65</v>
      </c>
      <c r="H83" s="73" t="s">
        <v>66</v>
      </c>
      <c r="I83" s="131"/>
      <c r="J83" s="73" t="s">
        <v>64</v>
      </c>
      <c r="K83" s="119" t="s">
        <v>65</v>
      </c>
      <c r="L83" s="73" t="s">
        <v>66</v>
      </c>
      <c r="M83" s="131"/>
      <c r="N83" s="138" t="s">
        <v>18</v>
      </c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26"/>
      <c r="DJ83" s="126"/>
      <c r="DK83" s="126"/>
      <c r="DL83" s="126"/>
      <c r="DM83" s="126"/>
      <c r="DN83" s="126"/>
      <c r="DO83" s="126"/>
      <c r="DP83" s="126"/>
      <c r="DQ83" s="126"/>
      <c r="DR83" s="126"/>
      <c r="DS83" s="126"/>
      <c r="DT83" s="126"/>
      <c r="DU83" s="126"/>
      <c r="DV83" s="126"/>
      <c r="DW83" s="126"/>
      <c r="DX83" s="126"/>
      <c r="DY83" s="126"/>
      <c r="DZ83" s="126"/>
      <c r="EA83" s="126"/>
      <c r="EB83" s="126"/>
      <c r="EC83" s="126"/>
      <c r="ED83" s="126"/>
      <c r="EE83" s="126"/>
      <c r="EF83" s="126"/>
      <c r="EG83" s="126"/>
      <c r="EH83" s="126"/>
      <c r="EI83" s="126"/>
      <c r="EJ83" s="126"/>
      <c r="EK83" s="126"/>
      <c r="EL83" s="126"/>
      <c r="EM83" s="126"/>
      <c r="EN83" s="126"/>
      <c r="EO83" s="126"/>
      <c r="EP83" s="126"/>
      <c r="EQ83" s="126"/>
      <c r="ER83" s="126"/>
      <c r="ES83" s="126"/>
      <c r="ET83" s="126"/>
      <c r="EU83" s="126"/>
      <c r="EV83" s="126"/>
      <c r="EW83" s="126"/>
      <c r="EX83" s="126"/>
      <c r="EY83" s="126"/>
      <c r="EZ83" s="126"/>
      <c r="FA83" s="126"/>
      <c r="FB83" s="126"/>
      <c r="FC83" s="126"/>
      <c r="FD83" s="126"/>
      <c r="FE83" s="126"/>
      <c r="FF83" s="126"/>
      <c r="FG83" s="126"/>
      <c r="FH83" s="126"/>
      <c r="FI83" s="126"/>
      <c r="FJ83" s="126"/>
      <c r="FK83" s="126"/>
      <c r="FL83" s="126"/>
      <c r="FM83" s="126"/>
      <c r="FN83" s="126"/>
      <c r="FO83" s="126"/>
      <c r="FP83" s="126"/>
      <c r="FQ83" s="126"/>
      <c r="FR83" s="126"/>
      <c r="FS83" s="126"/>
      <c r="FT83" s="126"/>
      <c r="FU83" s="126"/>
      <c r="FV83" s="126"/>
      <c r="FW83" s="126"/>
      <c r="FX83" s="126"/>
      <c r="FY83" s="126"/>
      <c r="FZ83" s="126"/>
      <c r="GA83" s="126"/>
      <c r="GB83" s="126"/>
      <c r="GC83" s="126"/>
      <c r="GD83" s="126"/>
      <c r="GE83" s="126"/>
      <c r="GF83" s="126"/>
      <c r="GG83" s="126"/>
      <c r="GH83" s="126"/>
      <c r="GI83" s="126"/>
      <c r="GJ83" s="126"/>
      <c r="GK83" s="126"/>
      <c r="GL83" s="126"/>
      <c r="GM83" s="126"/>
      <c r="GN83" s="126"/>
      <c r="GO83" s="126"/>
      <c r="GP83" s="126"/>
      <c r="GQ83" s="126"/>
      <c r="GR83" s="126"/>
      <c r="GS83" s="126"/>
      <c r="GT83" s="126"/>
      <c r="GU83" s="126"/>
      <c r="GV83" s="126"/>
      <c r="GW83" s="126"/>
      <c r="GX83" s="126"/>
      <c r="GY83" s="126"/>
      <c r="GZ83" s="126"/>
      <c r="HA83" s="126"/>
      <c r="HB83" s="126"/>
      <c r="HC83" s="126"/>
      <c r="HD83" s="126"/>
      <c r="HE83" s="126"/>
      <c r="HF83" s="126"/>
      <c r="HG83" s="126"/>
      <c r="HH83" s="126"/>
      <c r="HI83" s="126"/>
      <c r="HJ83" s="126"/>
      <c r="HK83" s="126"/>
      <c r="HL83" s="126"/>
      <c r="HM83" s="126"/>
      <c r="HN83" s="126"/>
      <c r="HO83" s="126"/>
      <c r="HP83" s="126"/>
      <c r="HQ83" s="126"/>
      <c r="HR83" s="126"/>
      <c r="HS83" s="126"/>
      <c r="HT83" s="126"/>
      <c r="HU83" s="126"/>
      <c r="HV83" s="126"/>
      <c r="HW83" s="126"/>
      <c r="HX83" s="126"/>
      <c r="HY83" s="126"/>
      <c r="HZ83" s="126"/>
      <c r="IA83" s="126"/>
      <c r="IB83" s="126"/>
      <c r="IC83" s="126"/>
      <c r="ID83" s="126"/>
      <c r="IE83" s="126"/>
      <c r="IF83" s="126"/>
      <c r="IG83" s="126"/>
      <c r="IH83" s="126"/>
      <c r="II83" s="126"/>
      <c r="IJ83" s="126"/>
      <c r="IK83" s="126"/>
      <c r="IL83" s="126"/>
      <c r="IM83" s="126"/>
      <c r="IN83" s="126"/>
      <c r="IO83" s="126"/>
      <c r="IP83" s="126"/>
      <c r="IQ83" s="126"/>
      <c r="IR83" s="126"/>
      <c r="IS83" s="126"/>
      <c r="IT83" s="126"/>
      <c r="IU83" s="126"/>
      <c r="IV83" s="126"/>
    </row>
    <row r="84" spans="1:256" s="121" customFormat="1" ht="9" customHeight="1" x14ac:dyDescent="0.25">
      <c r="A84" s="130"/>
      <c r="B84" s="133"/>
      <c r="C84" s="130"/>
      <c r="D84" s="130"/>
      <c r="E84" s="130"/>
      <c r="F84" s="131"/>
      <c r="G84" s="137"/>
      <c r="H84" s="131"/>
      <c r="I84" s="131"/>
      <c r="J84" s="131"/>
      <c r="K84" s="137"/>
      <c r="L84" s="131"/>
      <c r="M84" s="131"/>
      <c r="N84" s="139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6"/>
      <c r="DI84" s="126"/>
      <c r="DJ84" s="126"/>
      <c r="DK84" s="126"/>
      <c r="DL84" s="126"/>
      <c r="DM84" s="126"/>
      <c r="DN84" s="126"/>
      <c r="DO84" s="126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6"/>
      <c r="EO84" s="126"/>
      <c r="EP84" s="126"/>
      <c r="EQ84" s="126"/>
      <c r="ER84" s="126"/>
      <c r="ES84" s="126"/>
      <c r="ET84" s="126"/>
      <c r="EU84" s="126"/>
      <c r="EV84" s="126"/>
      <c r="EW84" s="126"/>
      <c r="EX84" s="126"/>
      <c r="EY84" s="126"/>
      <c r="EZ84" s="126"/>
      <c r="FA84" s="126"/>
      <c r="FB84" s="126"/>
      <c r="FC84" s="126"/>
      <c r="FD84" s="126"/>
      <c r="FE84" s="126"/>
      <c r="FF84" s="126"/>
      <c r="FG84" s="126"/>
      <c r="FH84" s="126"/>
      <c r="FI84" s="126"/>
      <c r="FJ84" s="126"/>
      <c r="FK84" s="126"/>
      <c r="FL84" s="126"/>
      <c r="FM84" s="126"/>
      <c r="FN84" s="126"/>
      <c r="FO84" s="126"/>
      <c r="FP84" s="126"/>
      <c r="FQ84" s="126"/>
      <c r="FR84" s="126"/>
      <c r="FS84" s="126"/>
      <c r="FT84" s="126"/>
      <c r="FU84" s="126"/>
      <c r="FV84" s="126"/>
      <c r="FW84" s="126"/>
      <c r="FX84" s="126"/>
      <c r="FY84" s="126"/>
      <c r="FZ84" s="126"/>
      <c r="GA84" s="126"/>
      <c r="GB84" s="126"/>
      <c r="GC84" s="126"/>
      <c r="GD84" s="126"/>
      <c r="GE84" s="126"/>
      <c r="GF84" s="126"/>
      <c r="GG84" s="126"/>
      <c r="GH84" s="126"/>
      <c r="GI84" s="126"/>
      <c r="GJ84" s="126"/>
      <c r="GK84" s="126"/>
      <c r="GL84" s="126"/>
      <c r="GM84" s="126"/>
      <c r="GN84" s="126"/>
      <c r="GO84" s="126"/>
      <c r="GP84" s="126"/>
      <c r="GQ84" s="126"/>
      <c r="GR84" s="126"/>
      <c r="GS84" s="126"/>
      <c r="GT84" s="126"/>
      <c r="GU84" s="126"/>
      <c r="GV84" s="126"/>
      <c r="GW84" s="126"/>
      <c r="GX84" s="126"/>
      <c r="GY84" s="126"/>
      <c r="GZ84" s="126"/>
      <c r="HA84" s="126"/>
      <c r="HB84" s="126"/>
      <c r="HC84" s="126"/>
      <c r="HD84" s="126"/>
      <c r="HE84" s="126"/>
      <c r="HF84" s="126"/>
      <c r="HG84" s="126"/>
      <c r="HH84" s="126"/>
      <c r="HI84" s="126"/>
      <c r="HJ84" s="126"/>
      <c r="HK84" s="126"/>
      <c r="HL84" s="126"/>
      <c r="HM84" s="126"/>
      <c r="HN84" s="126"/>
      <c r="HO84" s="126"/>
      <c r="HP84" s="126"/>
      <c r="HQ84" s="126"/>
      <c r="HR84" s="126"/>
      <c r="HS84" s="126"/>
      <c r="HT84" s="126"/>
      <c r="HU84" s="126"/>
      <c r="HV84" s="126"/>
      <c r="HW84" s="126"/>
      <c r="HX84" s="126"/>
      <c r="HY84" s="126"/>
      <c r="HZ84" s="126"/>
      <c r="IA84" s="126"/>
      <c r="IB84" s="126"/>
      <c r="IC84" s="126"/>
      <c r="ID84" s="126"/>
      <c r="IE84" s="126"/>
      <c r="IF84" s="126"/>
      <c r="IG84" s="126"/>
      <c r="IH84" s="126"/>
      <c r="II84" s="126"/>
      <c r="IJ84" s="126"/>
      <c r="IK84" s="126"/>
      <c r="IL84" s="126"/>
      <c r="IM84" s="126"/>
      <c r="IN84" s="126"/>
      <c r="IO84" s="126"/>
      <c r="IP84" s="126"/>
      <c r="IQ84" s="126"/>
      <c r="IR84" s="126"/>
      <c r="IS84" s="126"/>
      <c r="IT84" s="126"/>
      <c r="IU84" s="126"/>
      <c r="IV84" s="126"/>
    </row>
    <row r="85" spans="1:256" s="14" customFormat="1" x14ac:dyDescent="0.25">
      <c r="A85" s="43" t="s">
        <v>126</v>
      </c>
      <c r="B85" s="43" t="s">
        <v>67</v>
      </c>
      <c r="C85" s="64"/>
      <c r="D85" s="110">
        <v>42460</v>
      </c>
      <c r="E85" s="66"/>
      <c r="F85" s="22">
        <v>855525.54</v>
      </c>
      <c r="G85" s="175">
        <v>100</v>
      </c>
      <c r="H85" s="22">
        <v>855525.54</v>
      </c>
      <c r="I85" s="136" t="s">
        <v>68</v>
      </c>
      <c r="J85" s="22">
        <v>861920.65</v>
      </c>
      <c r="K85" s="175">
        <v>100</v>
      </c>
      <c r="L85" s="22">
        <v>861920.65</v>
      </c>
      <c r="M85" s="134"/>
      <c r="N85" s="138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86"/>
      <c r="FG85" s="86"/>
      <c r="FH85" s="86"/>
      <c r="FI85" s="86"/>
      <c r="FJ85" s="86"/>
      <c r="FK85" s="86"/>
      <c r="FL85" s="86"/>
      <c r="FM85" s="86"/>
      <c r="FN85" s="86"/>
      <c r="FO85" s="86"/>
      <c r="FP85" s="86"/>
      <c r="FQ85" s="86"/>
      <c r="FR85" s="86"/>
      <c r="FS85" s="86"/>
      <c r="FT85" s="86"/>
      <c r="FU85" s="86"/>
      <c r="FV85" s="86"/>
      <c r="FW85" s="86"/>
      <c r="FX85" s="86"/>
      <c r="FY85" s="86"/>
      <c r="FZ85" s="86"/>
      <c r="GA85" s="86"/>
      <c r="GB85" s="86"/>
      <c r="GC85" s="86"/>
      <c r="GD85" s="86"/>
      <c r="GE85" s="86"/>
      <c r="GF85" s="86"/>
      <c r="GG85" s="86"/>
      <c r="GH85" s="86"/>
      <c r="GI85" s="86"/>
      <c r="GJ85" s="86"/>
      <c r="GK85" s="86"/>
      <c r="GL85" s="86"/>
      <c r="GM85" s="86"/>
      <c r="GN85" s="86"/>
      <c r="GO85" s="86"/>
      <c r="GP85" s="86"/>
      <c r="GQ85" s="86"/>
      <c r="GR85" s="86"/>
      <c r="GS85" s="86"/>
      <c r="GT85" s="86"/>
      <c r="GU85" s="86"/>
      <c r="GV85" s="86"/>
      <c r="GW85" s="86"/>
      <c r="GX85" s="86"/>
      <c r="GY85" s="86"/>
      <c r="GZ85" s="86"/>
      <c r="HA85" s="86"/>
      <c r="HB85" s="86"/>
      <c r="HC85" s="86"/>
      <c r="HD85" s="86"/>
      <c r="HE85" s="86"/>
      <c r="HF85" s="86"/>
      <c r="HG85" s="86"/>
      <c r="HH85" s="86"/>
      <c r="HI85" s="86"/>
      <c r="HJ85" s="86"/>
      <c r="HK85" s="86"/>
      <c r="HL85" s="86"/>
      <c r="HM85" s="86"/>
      <c r="HN85" s="86"/>
      <c r="HO85" s="86"/>
      <c r="HP85" s="86"/>
      <c r="HQ85" s="86"/>
      <c r="HR85" s="86"/>
      <c r="HS85" s="86"/>
      <c r="HT85" s="86"/>
      <c r="HU85" s="86"/>
      <c r="HV85" s="86"/>
      <c r="HW85" s="86"/>
      <c r="HX85" s="86"/>
      <c r="HY85" s="86"/>
      <c r="HZ85" s="86"/>
      <c r="IA85" s="86"/>
      <c r="IB85" s="86"/>
      <c r="IC85" s="86"/>
      <c r="ID85" s="86"/>
      <c r="IE85" s="86"/>
      <c r="IF85" s="86"/>
      <c r="IG85" s="86"/>
      <c r="IH85" s="86"/>
      <c r="II85" s="86"/>
      <c r="IJ85" s="86"/>
      <c r="IK85" s="86"/>
      <c r="IL85" s="86"/>
      <c r="IM85" s="86"/>
      <c r="IN85" s="86"/>
      <c r="IO85" s="86"/>
      <c r="IP85" s="86"/>
      <c r="IQ85" s="86"/>
      <c r="IR85" s="86"/>
      <c r="IS85" s="86"/>
      <c r="IT85" s="86"/>
      <c r="IU85" s="86"/>
      <c r="IV85" s="86"/>
    </row>
    <row r="86" spans="1:256" s="14" customFormat="1" x14ac:dyDescent="0.25">
      <c r="A86" s="43"/>
      <c r="B86" s="43"/>
      <c r="C86" s="64"/>
      <c r="D86" s="111"/>
      <c r="E86" s="43"/>
      <c r="F86" s="69">
        <f>SUM(F85:F85)</f>
        <v>855525.54</v>
      </c>
      <c r="G86" s="176"/>
      <c r="H86" s="69">
        <f>SUM(H85:H85)</f>
        <v>855525.54</v>
      </c>
      <c r="I86" s="131"/>
      <c r="J86" s="69">
        <f>SUM(J85:J85)</f>
        <v>861920.65</v>
      </c>
      <c r="K86" s="176"/>
      <c r="L86" s="69">
        <f>SUM(L85:L85)</f>
        <v>861920.65</v>
      </c>
      <c r="M86" s="132"/>
      <c r="N86" s="138">
        <f>SUM(L86-H86)</f>
        <v>6395.109999999986</v>
      </c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86"/>
      <c r="IM86" s="86"/>
      <c r="IN86" s="86"/>
      <c r="IO86" s="86"/>
      <c r="IP86" s="86"/>
      <c r="IQ86" s="86"/>
      <c r="IR86" s="86"/>
      <c r="IS86" s="86"/>
      <c r="IT86" s="86"/>
      <c r="IU86" s="86"/>
      <c r="IV86" s="86"/>
    </row>
    <row r="87" spans="1:256" s="14" customFormat="1" x14ac:dyDescent="0.25">
      <c r="A87" s="43"/>
      <c r="B87" s="43"/>
      <c r="C87" s="64"/>
      <c r="D87" s="111"/>
      <c r="E87" s="43"/>
      <c r="F87" s="69"/>
      <c r="G87" s="176"/>
      <c r="H87" s="69"/>
      <c r="I87" s="131"/>
      <c r="J87" s="69"/>
      <c r="K87" s="176"/>
      <c r="L87" s="69"/>
      <c r="M87" s="132"/>
      <c r="N87" s="138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  <c r="DK87" s="86"/>
      <c r="DL87" s="86"/>
      <c r="DM87" s="86"/>
      <c r="DN87" s="86"/>
      <c r="DO87" s="86"/>
      <c r="DP87" s="86"/>
      <c r="DQ87" s="86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86"/>
      <c r="EC87" s="86"/>
      <c r="ED87" s="86"/>
      <c r="EE87" s="86"/>
      <c r="EF87" s="86"/>
      <c r="EG87" s="86"/>
      <c r="EH87" s="86"/>
      <c r="EI87" s="86"/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86"/>
      <c r="FG87" s="86"/>
      <c r="FH87" s="86"/>
      <c r="FI87" s="86"/>
      <c r="FJ87" s="86"/>
      <c r="FK87" s="86"/>
      <c r="FL87" s="86"/>
      <c r="FM87" s="86"/>
      <c r="FN87" s="86"/>
      <c r="FO87" s="86"/>
      <c r="FP87" s="86"/>
      <c r="FQ87" s="86"/>
      <c r="FR87" s="86"/>
      <c r="FS87" s="86"/>
      <c r="FT87" s="86"/>
      <c r="FU87" s="86"/>
      <c r="FV87" s="86"/>
      <c r="FW87" s="86"/>
      <c r="FX87" s="86"/>
      <c r="FY87" s="86"/>
      <c r="FZ87" s="86"/>
      <c r="GA87" s="86"/>
      <c r="GB87" s="86"/>
      <c r="GC87" s="86"/>
      <c r="GD87" s="86"/>
      <c r="GE87" s="86"/>
      <c r="GF87" s="86"/>
      <c r="GG87" s="86"/>
      <c r="GH87" s="86"/>
      <c r="GI87" s="86"/>
      <c r="GJ87" s="86"/>
      <c r="GK87" s="86"/>
      <c r="GL87" s="86"/>
      <c r="GM87" s="86"/>
      <c r="GN87" s="86"/>
      <c r="GO87" s="86"/>
      <c r="GP87" s="86"/>
      <c r="GQ87" s="86"/>
      <c r="GR87" s="86"/>
      <c r="GS87" s="86"/>
      <c r="GT87" s="86"/>
      <c r="GU87" s="86"/>
      <c r="GV87" s="86"/>
      <c r="GW87" s="86"/>
      <c r="GX87" s="86"/>
      <c r="GY87" s="86"/>
      <c r="GZ87" s="86"/>
      <c r="HA87" s="86"/>
      <c r="HB87" s="86"/>
      <c r="HC87" s="86"/>
      <c r="HD87" s="86"/>
      <c r="HE87" s="86"/>
      <c r="HF87" s="86"/>
      <c r="HG87" s="86"/>
      <c r="HH87" s="86"/>
      <c r="HI87" s="86"/>
      <c r="HJ87" s="86"/>
      <c r="HK87" s="86"/>
      <c r="HL87" s="86"/>
      <c r="HM87" s="86"/>
      <c r="HN87" s="86"/>
      <c r="HO87" s="86"/>
      <c r="HP87" s="86"/>
      <c r="HQ87" s="86"/>
      <c r="HR87" s="86"/>
      <c r="HS87" s="86"/>
      <c r="HT87" s="86"/>
      <c r="HU87" s="86"/>
      <c r="HV87" s="86"/>
      <c r="HW87" s="86"/>
      <c r="HX87" s="86"/>
      <c r="HY87" s="86"/>
      <c r="HZ87" s="86"/>
      <c r="IA87" s="86"/>
      <c r="IB87" s="86"/>
      <c r="IC87" s="86"/>
      <c r="ID87" s="86"/>
      <c r="IE87" s="86"/>
      <c r="IF87" s="86"/>
      <c r="IG87" s="86"/>
      <c r="IH87" s="86"/>
      <c r="II87" s="86"/>
      <c r="IJ87" s="86"/>
      <c r="IK87" s="86"/>
      <c r="IL87" s="86"/>
      <c r="IM87" s="86"/>
      <c r="IN87" s="86"/>
      <c r="IO87" s="86"/>
      <c r="IP87" s="86"/>
      <c r="IQ87" s="86"/>
      <c r="IR87" s="86"/>
      <c r="IS87" s="86"/>
      <c r="IT87" s="86"/>
      <c r="IU87" s="86"/>
      <c r="IV87" s="86"/>
    </row>
    <row r="88" spans="1:256" s="14" customFormat="1" x14ac:dyDescent="0.25">
      <c r="A88" s="43" t="s">
        <v>16</v>
      </c>
      <c r="B88" s="43" t="s">
        <v>67</v>
      </c>
      <c r="C88" s="85"/>
      <c r="D88" s="110">
        <v>42460</v>
      </c>
      <c r="E88" s="66"/>
      <c r="F88" s="22">
        <v>446105.06</v>
      </c>
      <c r="G88" s="175">
        <v>100</v>
      </c>
      <c r="H88" s="22">
        <v>446105.06</v>
      </c>
      <c r="I88" s="136" t="s">
        <v>68</v>
      </c>
      <c r="J88" s="22">
        <v>19828.97</v>
      </c>
      <c r="K88" s="175">
        <v>100</v>
      </c>
      <c r="L88" s="22">
        <v>19828.97</v>
      </c>
      <c r="M88" s="134"/>
      <c r="N88" s="138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86"/>
      <c r="FG88" s="86"/>
      <c r="FH88" s="86"/>
      <c r="FI88" s="86"/>
      <c r="FJ88" s="86"/>
      <c r="FK88" s="86"/>
      <c r="FL88" s="86"/>
      <c r="FM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F88" s="86"/>
      <c r="GG88" s="86"/>
      <c r="GH88" s="86"/>
      <c r="GI88" s="86"/>
      <c r="GJ88" s="86"/>
      <c r="GK88" s="86"/>
      <c r="GL88" s="86"/>
      <c r="GM88" s="86"/>
      <c r="GN88" s="86"/>
      <c r="GO88" s="86"/>
      <c r="GP88" s="86"/>
      <c r="GQ88" s="86"/>
      <c r="GR88" s="86"/>
      <c r="GS88" s="86"/>
      <c r="GT88" s="86"/>
      <c r="GU88" s="86"/>
      <c r="GV88" s="86"/>
      <c r="GW88" s="86"/>
      <c r="GX88" s="86"/>
      <c r="GY88" s="86"/>
      <c r="GZ88" s="86"/>
      <c r="HA88" s="86"/>
      <c r="HB88" s="86"/>
      <c r="HC88" s="86"/>
      <c r="HD88" s="86"/>
      <c r="HE88" s="86"/>
      <c r="HF88" s="86"/>
      <c r="HG88" s="86"/>
      <c r="HH88" s="86"/>
      <c r="HI88" s="86"/>
      <c r="HJ88" s="86"/>
      <c r="HK88" s="86"/>
      <c r="HL88" s="86"/>
      <c r="HM88" s="86"/>
      <c r="HN88" s="86"/>
      <c r="HO88" s="86"/>
      <c r="HP88" s="86"/>
      <c r="HQ88" s="86"/>
      <c r="HR88" s="86"/>
      <c r="HS88" s="86"/>
      <c r="HT88" s="86"/>
      <c r="HU88" s="86"/>
      <c r="HV88" s="86"/>
      <c r="HW88" s="86"/>
      <c r="HX88" s="86"/>
      <c r="HY88" s="86"/>
      <c r="HZ88" s="86"/>
      <c r="IA88" s="86"/>
      <c r="IB88" s="86"/>
      <c r="IC88" s="86"/>
      <c r="ID88" s="86"/>
      <c r="IE88" s="86"/>
      <c r="IF88" s="86"/>
      <c r="IG88" s="86"/>
      <c r="IH88" s="86"/>
      <c r="II88" s="86"/>
      <c r="IJ88" s="86"/>
      <c r="IK88" s="86"/>
      <c r="IL88" s="86"/>
      <c r="IM88" s="86"/>
      <c r="IN88" s="86"/>
      <c r="IO88" s="86"/>
      <c r="IP88" s="86"/>
      <c r="IQ88" s="86"/>
      <c r="IR88" s="86"/>
      <c r="IS88" s="86"/>
      <c r="IT88" s="86"/>
      <c r="IU88" s="86"/>
      <c r="IV88" s="86"/>
    </row>
    <row r="89" spans="1:256" s="14" customFormat="1" x14ac:dyDescent="0.25">
      <c r="A89" s="45"/>
      <c r="B89" s="67"/>
      <c r="C89" s="84"/>
      <c r="D89" s="68"/>
      <c r="E89" s="45"/>
      <c r="F89" s="69">
        <f>SUM(F88:F88)</f>
        <v>446105.06</v>
      </c>
      <c r="G89" s="176"/>
      <c r="H89" s="69">
        <f>SUM(H88:H88)</f>
        <v>446105.06</v>
      </c>
      <c r="I89" s="131"/>
      <c r="J89" s="69">
        <f>SUM(J88:J88)</f>
        <v>19828.97</v>
      </c>
      <c r="K89" s="176"/>
      <c r="L89" s="69">
        <f>SUM(L88:L88)</f>
        <v>19828.97</v>
      </c>
      <c r="M89" s="132"/>
      <c r="N89" s="138">
        <f>SUM(L89-H89)</f>
        <v>-426276.08999999997</v>
      </c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  <c r="EL89" s="86"/>
      <c r="EM89" s="86"/>
      <c r="EN89" s="86"/>
      <c r="EO89" s="86"/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86"/>
      <c r="FG89" s="86"/>
      <c r="FH89" s="86"/>
      <c r="FI89" s="86"/>
      <c r="FJ89" s="86"/>
      <c r="FK89" s="86"/>
      <c r="FL89" s="86"/>
      <c r="FM89" s="86"/>
      <c r="FN89" s="86"/>
      <c r="FO89" s="86"/>
      <c r="FP89" s="86"/>
      <c r="FQ89" s="86"/>
      <c r="FR89" s="86"/>
      <c r="FS89" s="86"/>
      <c r="FT89" s="86"/>
      <c r="FU89" s="86"/>
      <c r="FV89" s="86"/>
      <c r="FW89" s="86"/>
      <c r="FX89" s="86"/>
      <c r="FY89" s="86"/>
      <c r="FZ89" s="86"/>
      <c r="GA89" s="86"/>
      <c r="GB89" s="86"/>
      <c r="GC89" s="86"/>
      <c r="GD89" s="86"/>
      <c r="GE89" s="86"/>
      <c r="GF89" s="86"/>
      <c r="GG89" s="86"/>
      <c r="GH89" s="86"/>
      <c r="GI89" s="86"/>
      <c r="GJ89" s="86"/>
      <c r="GK89" s="86"/>
      <c r="GL89" s="86"/>
      <c r="GM89" s="86"/>
      <c r="GN89" s="86"/>
      <c r="GO89" s="86"/>
      <c r="GP89" s="86"/>
      <c r="GQ89" s="86"/>
      <c r="GR89" s="86"/>
      <c r="GS89" s="86"/>
      <c r="GT89" s="86"/>
      <c r="GU89" s="86"/>
      <c r="GV89" s="86"/>
      <c r="GW89" s="86"/>
      <c r="GX89" s="86"/>
      <c r="GY89" s="86"/>
      <c r="GZ89" s="86"/>
      <c r="HA89" s="86"/>
      <c r="HB89" s="86"/>
      <c r="HC89" s="86"/>
      <c r="HD89" s="86"/>
      <c r="HE89" s="86"/>
      <c r="HF89" s="86"/>
      <c r="HG89" s="86"/>
      <c r="HH89" s="86"/>
      <c r="HI89" s="86"/>
      <c r="HJ89" s="86"/>
      <c r="HK89" s="86"/>
      <c r="HL89" s="86"/>
      <c r="HM89" s="86"/>
      <c r="HN89" s="86"/>
      <c r="HO89" s="86"/>
      <c r="HP89" s="86"/>
      <c r="HQ89" s="86"/>
      <c r="HR89" s="86"/>
      <c r="HS89" s="86"/>
      <c r="HT89" s="86"/>
      <c r="HU89" s="86"/>
      <c r="HV89" s="86"/>
      <c r="HW89" s="86"/>
      <c r="HX89" s="86"/>
      <c r="HY89" s="86"/>
      <c r="HZ89" s="86"/>
      <c r="IA89" s="86"/>
      <c r="IB89" s="86"/>
      <c r="IC89" s="86"/>
      <c r="ID89" s="86"/>
      <c r="IE89" s="86"/>
      <c r="IF89" s="86"/>
      <c r="IG89" s="86"/>
      <c r="IH89" s="86"/>
      <c r="II89" s="86"/>
      <c r="IJ89" s="86"/>
      <c r="IK89" s="86"/>
      <c r="IL89" s="86"/>
      <c r="IM89" s="86"/>
      <c r="IN89" s="86"/>
      <c r="IO89" s="86"/>
      <c r="IP89" s="86"/>
      <c r="IQ89" s="86"/>
      <c r="IR89" s="86"/>
      <c r="IS89" s="86"/>
      <c r="IT89" s="86"/>
      <c r="IU89" s="86"/>
      <c r="IV89" s="86"/>
    </row>
    <row r="90" spans="1:256" s="14" customFormat="1" x14ac:dyDescent="0.25">
      <c r="A90" s="45"/>
      <c r="B90" s="43"/>
      <c r="C90" s="85"/>
      <c r="D90" s="113"/>
      <c r="E90" s="45"/>
      <c r="F90" s="69"/>
      <c r="G90" s="176"/>
      <c r="H90" s="69"/>
      <c r="I90" s="131"/>
      <c r="J90" s="69"/>
      <c r="K90" s="176"/>
      <c r="L90" s="69"/>
      <c r="M90" s="132"/>
      <c r="N90" s="138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86"/>
      <c r="DD90" s="86"/>
      <c r="DE90" s="86"/>
      <c r="DF90" s="86"/>
      <c r="DG90" s="86"/>
      <c r="DH90" s="86"/>
      <c r="DI90" s="86"/>
      <c r="DJ90" s="86"/>
      <c r="DK90" s="86"/>
      <c r="DL90" s="86"/>
      <c r="DM90" s="86"/>
      <c r="DN90" s="86"/>
      <c r="DO90" s="86"/>
      <c r="DP90" s="86"/>
      <c r="DQ90" s="86"/>
      <c r="DR90" s="86"/>
      <c r="DS90" s="86"/>
      <c r="DT90" s="86"/>
      <c r="DU90" s="86"/>
      <c r="DV90" s="86"/>
      <c r="DW90" s="86"/>
      <c r="DX90" s="86"/>
      <c r="DY90" s="86"/>
      <c r="DZ90" s="86"/>
      <c r="EA90" s="86"/>
      <c r="EB90" s="86"/>
      <c r="EC90" s="86"/>
      <c r="ED90" s="86"/>
      <c r="EE90" s="86"/>
      <c r="EF90" s="86"/>
      <c r="EG90" s="86"/>
      <c r="EH90" s="86"/>
      <c r="EI90" s="86"/>
      <c r="EJ90" s="86"/>
      <c r="EK90" s="86"/>
      <c r="EL90" s="86"/>
      <c r="EM90" s="86"/>
      <c r="EN90" s="86"/>
      <c r="EO90" s="86"/>
      <c r="EP90" s="86"/>
      <c r="EQ90" s="86"/>
      <c r="ER90" s="86"/>
      <c r="ES90" s="86"/>
      <c r="ET90" s="86"/>
      <c r="EU90" s="86"/>
      <c r="EV90" s="86"/>
      <c r="EW90" s="86"/>
      <c r="EX90" s="86"/>
      <c r="EY90" s="86"/>
      <c r="EZ90" s="86"/>
      <c r="FA90" s="86"/>
      <c r="FB90" s="86"/>
      <c r="FC90" s="86"/>
      <c r="FD90" s="86"/>
      <c r="FE90" s="86"/>
      <c r="FF90" s="86"/>
      <c r="FG90" s="86"/>
      <c r="FH90" s="86"/>
      <c r="FI90" s="86"/>
      <c r="FJ90" s="86"/>
      <c r="FK90" s="86"/>
      <c r="FL90" s="86"/>
      <c r="FM90" s="86"/>
      <c r="FN90" s="86"/>
      <c r="FO90" s="86"/>
      <c r="FP90" s="86"/>
      <c r="FQ90" s="86"/>
      <c r="FR90" s="86"/>
      <c r="FS90" s="86"/>
      <c r="FT90" s="86"/>
      <c r="FU90" s="86"/>
      <c r="FV90" s="86"/>
      <c r="FW90" s="86"/>
      <c r="FX90" s="86"/>
      <c r="FY90" s="86"/>
      <c r="FZ90" s="86"/>
      <c r="GA90" s="86"/>
      <c r="GB90" s="86"/>
      <c r="GC90" s="86"/>
      <c r="GD90" s="86"/>
      <c r="GE90" s="86"/>
      <c r="GF90" s="86"/>
      <c r="GG90" s="86"/>
      <c r="GH90" s="86"/>
      <c r="GI90" s="86"/>
      <c r="GJ90" s="86"/>
      <c r="GK90" s="86"/>
      <c r="GL90" s="86"/>
      <c r="GM90" s="86"/>
      <c r="GN90" s="86"/>
      <c r="GO90" s="86"/>
      <c r="GP90" s="86"/>
      <c r="GQ90" s="86"/>
      <c r="GR90" s="86"/>
      <c r="GS90" s="86"/>
      <c r="GT90" s="86"/>
      <c r="GU90" s="86"/>
      <c r="GV90" s="86"/>
      <c r="GW90" s="86"/>
      <c r="GX90" s="86"/>
      <c r="GY90" s="86"/>
      <c r="GZ90" s="86"/>
      <c r="HA90" s="86"/>
      <c r="HB90" s="86"/>
      <c r="HC90" s="86"/>
      <c r="HD90" s="86"/>
      <c r="HE90" s="86"/>
      <c r="HF90" s="86"/>
      <c r="HG90" s="86"/>
      <c r="HH90" s="86"/>
      <c r="HI90" s="86"/>
      <c r="HJ90" s="86"/>
      <c r="HK90" s="86"/>
      <c r="HL90" s="86"/>
      <c r="HM90" s="86"/>
      <c r="HN90" s="86"/>
      <c r="HO90" s="86"/>
      <c r="HP90" s="86"/>
      <c r="HQ90" s="86"/>
      <c r="HR90" s="86"/>
      <c r="HS90" s="86"/>
      <c r="HT90" s="86"/>
      <c r="HU90" s="86"/>
      <c r="HV90" s="86"/>
      <c r="HW90" s="86"/>
      <c r="HX90" s="86"/>
      <c r="HY90" s="86"/>
      <c r="HZ90" s="86"/>
      <c r="IA90" s="86"/>
      <c r="IB90" s="86"/>
      <c r="IC90" s="86"/>
      <c r="ID90" s="86"/>
      <c r="IE90" s="86"/>
      <c r="IF90" s="86"/>
      <c r="IG90" s="86"/>
      <c r="IH90" s="86"/>
      <c r="II90" s="86"/>
      <c r="IJ90" s="86"/>
      <c r="IK90" s="86"/>
      <c r="IL90" s="86"/>
      <c r="IM90" s="86"/>
      <c r="IN90" s="86"/>
      <c r="IO90" s="86"/>
      <c r="IP90" s="86"/>
      <c r="IQ90" s="86"/>
      <c r="IR90" s="86"/>
      <c r="IS90" s="86"/>
      <c r="IT90" s="86"/>
      <c r="IU90" s="86"/>
      <c r="IV90" s="86"/>
    </row>
    <row r="91" spans="1:256" s="14" customFormat="1" outlineLevel="1" x14ac:dyDescent="0.25">
      <c r="A91" s="43" t="s">
        <v>17</v>
      </c>
      <c r="B91" s="43" t="s">
        <v>67</v>
      </c>
      <c r="C91" s="64"/>
      <c r="D91" s="110">
        <v>42460</v>
      </c>
      <c r="E91" s="66"/>
      <c r="F91" s="22">
        <v>12390720.01</v>
      </c>
      <c r="G91" s="178">
        <v>100</v>
      </c>
      <c r="H91" s="22">
        <v>12390720.01</v>
      </c>
      <c r="I91" s="136" t="s">
        <v>68</v>
      </c>
      <c r="J91" s="22">
        <v>8559164.5600000005</v>
      </c>
      <c r="K91" s="178">
        <v>100</v>
      </c>
      <c r="L91" s="22">
        <v>8559164.5600000005</v>
      </c>
      <c r="M91" s="134"/>
      <c r="N91" s="138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6"/>
      <c r="DD91" s="86"/>
      <c r="DE91" s="86"/>
      <c r="DF91" s="86"/>
      <c r="DG91" s="86"/>
      <c r="DH91" s="86"/>
      <c r="DI91" s="86"/>
      <c r="DJ91" s="86"/>
      <c r="DK91" s="86"/>
      <c r="DL91" s="86"/>
      <c r="DM91" s="86"/>
      <c r="DN91" s="86"/>
      <c r="DO91" s="86"/>
      <c r="DP91" s="86"/>
      <c r="DQ91" s="86"/>
      <c r="DR91" s="86"/>
      <c r="DS91" s="86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  <c r="EE91" s="86"/>
      <c r="EF91" s="86"/>
      <c r="EG91" s="86"/>
      <c r="EH91" s="86"/>
      <c r="EI91" s="86"/>
      <c r="EJ91" s="86"/>
      <c r="EK91" s="86"/>
      <c r="EL91" s="86"/>
      <c r="EM91" s="86"/>
      <c r="EN91" s="86"/>
      <c r="EO91" s="86"/>
      <c r="EP91" s="86"/>
      <c r="EQ91" s="86"/>
      <c r="ER91" s="86"/>
      <c r="ES91" s="86"/>
      <c r="ET91" s="86"/>
      <c r="EU91" s="86"/>
      <c r="EV91" s="86"/>
      <c r="EW91" s="86"/>
      <c r="EX91" s="86"/>
      <c r="EY91" s="86"/>
      <c r="EZ91" s="86"/>
      <c r="FA91" s="86"/>
      <c r="FB91" s="86"/>
      <c r="FC91" s="86"/>
      <c r="FD91" s="86"/>
      <c r="FE91" s="86"/>
      <c r="FF91" s="86"/>
      <c r="FG91" s="86"/>
      <c r="FH91" s="86"/>
      <c r="FI91" s="86"/>
      <c r="FJ91" s="86"/>
      <c r="FK91" s="86"/>
      <c r="FL91" s="86"/>
      <c r="FM91" s="86"/>
      <c r="FN91" s="86"/>
      <c r="FO91" s="86"/>
      <c r="FP91" s="86"/>
      <c r="FQ91" s="86"/>
      <c r="FR91" s="86"/>
      <c r="FS91" s="86"/>
      <c r="FT91" s="86"/>
      <c r="FU91" s="86"/>
      <c r="FV91" s="86"/>
      <c r="FW91" s="86"/>
      <c r="FX91" s="86"/>
      <c r="FY91" s="86"/>
      <c r="FZ91" s="86"/>
      <c r="GA91" s="86"/>
      <c r="GB91" s="86"/>
      <c r="GC91" s="86"/>
      <c r="GD91" s="86"/>
      <c r="GE91" s="86"/>
      <c r="GF91" s="86"/>
      <c r="GG91" s="86"/>
      <c r="GH91" s="86"/>
      <c r="GI91" s="86"/>
      <c r="GJ91" s="86"/>
      <c r="GK91" s="86"/>
      <c r="GL91" s="86"/>
      <c r="GM91" s="86"/>
      <c r="GN91" s="86"/>
      <c r="GO91" s="86"/>
      <c r="GP91" s="86"/>
      <c r="GQ91" s="86"/>
      <c r="GR91" s="86"/>
      <c r="GS91" s="86"/>
      <c r="GT91" s="86"/>
      <c r="GU91" s="86"/>
      <c r="GV91" s="86"/>
      <c r="GW91" s="86"/>
      <c r="GX91" s="86"/>
      <c r="GY91" s="86"/>
      <c r="GZ91" s="86"/>
      <c r="HA91" s="86"/>
      <c r="HB91" s="86"/>
      <c r="HC91" s="86"/>
      <c r="HD91" s="86"/>
      <c r="HE91" s="86"/>
      <c r="HF91" s="86"/>
      <c r="HG91" s="86"/>
      <c r="HH91" s="86"/>
      <c r="HI91" s="86"/>
      <c r="HJ91" s="86"/>
      <c r="HK91" s="86"/>
      <c r="HL91" s="86"/>
      <c r="HM91" s="86"/>
      <c r="HN91" s="86"/>
      <c r="HO91" s="86"/>
      <c r="HP91" s="86"/>
      <c r="HQ91" s="86"/>
      <c r="HR91" s="86"/>
      <c r="HS91" s="86"/>
      <c r="HT91" s="86"/>
      <c r="HU91" s="86"/>
      <c r="HV91" s="86"/>
      <c r="HW91" s="86"/>
      <c r="HX91" s="86"/>
      <c r="HY91" s="86"/>
      <c r="HZ91" s="86"/>
      <c r="IA91" s="86"/>
      <c r="IB91" s="86"/>
      <c r="IC91" s="86"/>
      <c r="ID91" s="86"/>
      <c r="IE91" s="86"/>
      <c r="IF91" s="86"/>
      <c r="IG91" s="86"/>
      <c r="IH91" s="86"/>
      <c r="II91" s="86"/>
      <c r="IJ91" s="86"/>
      <c r="IK91" s="86"/>
      <c r="IL91" s="86"/>
      <c r="IM91" s="86"/>
      <c r="IN91" s="86"/>
      <c r="IO91" s="86"/>
      <c r="IP91" s="86"/>
      <c r="IQ91" s="86"/>
      <c r="IR91" s="86"/>
      <c r="IS91" s="86"/>
      <c r="IT91" s="86"/>
      <c r="IU91" s="86"/>
      <c r="IV91" s="86"/>
    </row>
    <row r="92" spans="1:256" s="14" customFormat="1" x14ac:dyDescent="0.25">
      <c r="A92" s="43"/>
      <c r="B92" s="43"/>
      <c r="C92" s="64"/>
      <c r="D92" s="114"/>
      <c r="E92" s="43"/>
      <c r="F92" s="69">
        <f>SUM(F91:F91)</f>
        <v>12390720.01</v>
      </c>
      <c r="G92" s="72"/>
      <c r="H92" s="69">
        <f>SUM(H91:H91)</f>
        <v>12390720.01</v>
      </c>
      <c r="I92" s="131"/>
      <c r="J92" s="69">
        <f>SUM(J91:J91)</f>
        <v>8559164.5600000005</v>
      </c>
      <c r="K92" s="72"/>
      <c r="L92" s="69">
        <f>SUM(L91:L91)</f>
        <v>8559164.5600000005</v>
      </c>
      <c r="M92" s="132"/>
      <c r="N92" s="138">
        <f>SUM(L92-H92)</f>
        <v>-3831555.4499999993</v>
      </c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86"/>
      <c r="EL92" s="86"/>
      <c r="EM92" s="86"/>
      <c r="EN92" s="86"/>
      <c r="EO92" s="86"/>
      <c r="EP92" s="86"/>
      <c r="EQ92" s="86"/>
      <c r="ER92" s="86"/>
      <c r="ES92" s="86"/>
      <c r="ET92" s="86"/>
      <c r="EU92" s="86"/>
      <c r="EV92" s="86"/>
      <c r="EW92" s="86"/>
      <c r="EX92" s="86"/>
      <c r="EY92" s="86"/>
      <c r="EZ92" s="86"/>
      <c r="FA92" s="86"/>
      <c r="FB92" s="86"/>
      <c r="FC92" s="86"/>
      <c r="FD92" s="86"/>
      <c r="FE92" s="86"/>
      <c r="FF92" s="86"/>
      <c r="FG92" s="86"/>
      <c r="FH92" s="86"/>
      <c r="FI92" s="86"/>
      <c r="FJ92" s="86"/>
      <c r="FK92" s="86"/>
      <c r="FL92" s="86"/>
      <c r="FM92" s="86"/>
      <c r="FN92" s="86"/>
      <c r="FO92" s="86"/>
      <c r="FP92" s="86"/>
      <c r="FQ92" s="86"/>
      <c r="FR92" s="86"/>
      <c r="FS92" s="86"/>
      <c r="FT92" s="86"/>
      <c r="FU92" s="86"/>
      <c r="FV92" s="86"/>
      <c r="FW92" s="86"/>
      <c r="FX92" s="86"/>
      <c r="FY92" s="86"/>
      <c r="FZ92" s="86"/>
      <c r="GA92" s="86"/>
      <c r="GB92" s="86"/>
      <c r="GC92" s="86"/>
      <c r="GD92" s="86"/>
      <c r="GE92" s="86"/>
      <c r="GF92" s="86"/>
      <c r="GG92" s="86"/>
      <c r="GH92" s="86"/>
      <c r="GI92" s="86"/>
      <c r="GJ92" s="86"/>
      <c r="GK92" s="86"/>
      <c r="GL92" s="86"/>
      <c r="GM92" s="86"/>
      <c r="GN92" s="86"/>
      <c r="GO92" s="86"/>
      <c r="GP92" s="86"/>
      <c r="GQ92" s="86"/>
      <c r="GR92" s="86"/>
      <c r="GS92" s="86"/>
      <c r="GT92" s="86"/>
      <c r="GU92" s="86"/>
      <c r="GV92" s="86"/>
      <c r="GW92" s="86"/>
      <c r="GX92" s="86"/>
      <c r="GY92" s="86"/>
      <c r="GZ92" s="86"/>
      <c r="HA92" s="86"/>
      <c r="HB92" s="86"/>
      <c r="HC92" s="86"/>
      <c r="HD92" s="86"/>
      <c r="HE92" s="86"/>
      <c r="HF92" s="86"/>
      <c r="HG92" s="86"/>
      <c r="HH92" s="86"/>
      <c r="HI92" s="86"/>
      <c r="HJ92" s="86"/>
      <c r="HK92" s="86"/>
      <c r="HL92" s="86"/>
      <c r="HM92" s="86"/>
      <c r="HN92" s="86"/>
      <c r="HO92" s="86"/>
      <c r="HP92" s="86"/>
      <c r="HQ92" s="86"/>
      <c r="HR92" s="86"/>
      <c r="HS92" s="86"/>
      <c r="HT92" s="86"/>
      <c r="HU92" s="86"/>
      <c r="HV92" s="86"/>
      <c r="HW92" s="86"/>
      <c r="HX92" s="86"/>
      <c r="HY92" s="86"/>
      <c r="HZ92" s="86"/>
      <c r="IA92" s="86"/>
      <c r="IB92" s="86"/>
      <c r="IC92" s="86"/>
      <c r="ID92" s="86"/>
      <c r="IE92" s="86"/>
      <c r="IF92" s="86"/>
      <c r="IG92" s="86"/>
      <c r="IH92" s="86"/>
      <c r="II92" s="86"/>
      <c r="IJ92" s="86"/>
      <c r="IK92" s="86"/>
      <c r="IL92" s="86"/>
      <c r="IM92" s="86"/>
      <c r="IN92" s="86"/>
      <c r="IO92" s="86"/>
      <c r="IP92" s="86"/>
      <c r="IQ92" s="86"/>
      <c r="IR92" s="86"/>
      <c r="IS92" s="86"/>
      <c r="IT92" s="86"/>
      <c r="IU92" s="86"/>
      <c r="IV92" s="86"/>
    </row>
    <row r="93" spans="1:256" s="14" customFormat="1" x14ac:dyDescent="0.25">
      <c r="A93" s="43"/>
      <c r="B93" s="43"/>
      <c r="C93" s="64"/>
      <c r="D93" s="110"/>
      <c r="E93" s="43"/>
      <c r="F93" s="22"/>
      <c r="G93" s="72"/>
      <c r="H93" s="22"/>
      <c r="I93" s="136"/>
      <c r="J93" s="22"/>
      <c r="K93" s="72"/>
      <c r="L93" s="22"/>
      <c r="M93" s="134"/>
      <c r="N93" s="138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6"/>
      <c r="DD93" s="86"/>
      <c r="DE93" s="86"/>
      <c r="DF93" s="86"/>
      <c r="DG93" s="86"/>
      <c r="DH93" s="86"/>
      <c r="DI93" s="86"/>
      <c r="DJ93" s="86"/>
      <c r="DK93" s="86"/>
      <c r="DL93" s="86"/>
      <c r="DM93" s="86"/>
      <c r="DN93" s="86"/>
      <c r="DO93" s="86"/>
      <c r="DP93" s="86"/>
      <c r="DQ93" s="86"/>
      <c r="DR93" s="86"/>
      <c r="DS93" s="86"/>
      <c r="DT93" s="86"/>
      <c r="DU93" s="86"/>
      <c r="DV93" s="86"/>
      <c r="DW93" s="86"/>
      <c r="DX93" s="86"/>
      <c r="DY93" s="86"/>
      <c r="DZ93" s="86"/>
      <c r="EA93" s="86"/>
      <c r="EB93" s="86"/>
      <c r="EC93" s="86"/>
      <c r="ED93" s="86"/>
      <c r="EE93" s="86"/>
      <c r="EF93" s="86"/>
      <c r="EG93" s="86"/>
      <c r="EH93" s="86"/>
      <c r="EI93" s="86"/>
      <c r="EJ93" s="86"/>
      <c r="EK93" s="86"/>
      <c r="EL93" s="86"/>
      <c r="EM93" s="86"/>
      <c r="EN93" s="86"/>
      <c r="EO93" s="86"/>
      <c r="EP93" s="86"/>
      <c r="EQ93" s="86"/>
      <c r="ER93" s="86"/>
      <c r="ES93" s="86"/>
      <c r="ET93" s="86"/>
      <c r="EU93" s="86"/>
      <c r="EV93" s="86"/>
      <c r="EW93" s="86"/>
      <c r="EX93" s="86"/>
      <c r="EY93" s="86"/>
      <c r="EZ93" s="86"/>
      <c r="FA93" s="86"/>
      <c r="FB93" s="86"/>
      <c r="FC93" s="86"/>
      <c r="FD93" s="86"/>
      <c r="FE93" s="86"/>
      <c r="FF93" s="86"/>
      <c r="FG93" s="86"/>
      <c r="FH93" s="86"/>
      <c r="FI93" s="86"/>
      <c r="FJ93" s="86"/>
      <c r="FK93" s="86"/>
      <c r="FL93" s="86"/>
      <c r="FM93" s="86"/>
      <c r="FN93" s="86"/>
      <c r="FO93" s="86"/>
      <c r="FP93" s="86"/>
      <c r="FQ93" s="86"/>
      <c r="FR93" s="86"/>
      <c r="FS93" s="86"/>
      <c r="FT93" s="86"/>
      <c r="FU93" s="86"/>
      <c r="FV93" s="86"/>
      <c r="FW93" s="86"/>
      <c r="FX93" s="86"/>
      <c r="FY93" s="86"/>
      <c r="FZ93" s="86"/>
      <c r="GA93" s="86"/>
      <c r="GB93" s="86"/>
      <c r="GC93" s="86"/>
      <c r="GD93" s="86"/>
      <c r="GE93" s="86"/>
      <c r="GF93" s="86"/>
      <c r="GG93" s="86"/>
      <c r="GH93" s="86"/>
      <c r="GI93" s="86"/>
      <c r="GJ93" s="86"/>
      <c r="GK93" s="86"/>
      <c r="GL93" s="86"/>
      <c r="GM93" s="86"/>
      <c r="GN93" s="86"/>
      <c r="GO93" s="86"/>
      <c r="GP93" s="86"/>
      <c r="GQ93" s="86"/>
      <c r="GR93" s="86"/>
      <c r="GS93" s="86"/>
      <c r="GT93" s="86"/>
      <c r="GU93" s="86"/>
      <c r="GV93" s="86"/>
      <c r="GW93" s="86"/>
      <c r="GX93" s="86"/>
      <c r="GY93" s="86"/>
      <c r="GZ93" s="86"/>
      <c r="HA93" s="86"/>
      <c r="HB93" s="86"/>
      <c r="HC93" s="86"/>
      <c r="HD93" s="86"/>
      <c r="HE93" s="86"/>
      <c r="HF93" s="86"/>
      <c r="HG93" s="86"/>
      <c r="HH93" s="86"/>
      <c r="HI93" s="86"/>
      <c r="HJ93" s="86"/>
      <c r="HK93" s="86"/>
      <c r="HL93" s="86"/>
      <c r="HM93" s="86"/>
      <c r="HN93" s="86"/>
      <c r="HO93" s="86"/>
      <c r="HP93" s="86"/>
      <c r="HQ93" s="86"/>
      <c r="HR93" s="86"/>
      <c r="HS93" s="86"/>
      <c r="HT93" s="86"/>
      <c r="HU93" s="86"/>
      <c r="HV93" s="86"/>
      <c r="HW93" s="86"/>
      <c r="HX93" s="86"/>
      <c r="HY93" s="86"/>
      <c r="HZ93" s="86"/>
      <c r="IA93" s="86"/>
      <c r="IB93" s="86"/>
      <c r="IC93" s="86"/>
      <c r="ID93" s="86"/>
      <c r="IE93" s="86"/>
      <c r="IF93" s="86"/>
      <c r="IG93" s="86"/>
      <c r="IH93" s="86"/>
      <c r="II93" s="86"/>
      <c r="IJ93" s="86"/>
      <c r="IK93" s="86"/>
      <c r="IL93" s="86"/>
      <c r="IM93" s="86"/>
      <c r="IN93" s="86"/>
      <c r="IO93" s="86"/>
      <c r="IP93" s="86"/>
      <c r="IQ93" s="86"/>
      <c r="IR93" s="86"/>
      <c r="IS93" s="86"/>
      <c r="IT93" s="86"/>
      <c r="IU93" s="86"/>
      <c r="IV93" s="86"/>
    </row>
    <row r="94" spans="1:256" s="141" customFormat="1" x14ac:dyDescent="0.25">
      <c r="A94" s="140" t="s">
        <v>71</v>
      </c>
      <c r="B94" s="150"/>
      <c r="C94" s="142"/>
      <c r="D94" s="143"/>
      <c r="F94" s="144">
        <v>51668408.960000001</v>
      </c>
      <c r="G94" s="145"/>
      <c r="H94" s="144">
        <v>51686130.5</v>
      </c>
      <c r="I94" s="146"/>
      <c r="J94" s="144">
        <v>57194281.700000003</v>
      </c>
      <c r="K94" s="145"/>
      <c r="L94" s="210">
        <v>57258219.579999998</v>
      </c>
      <c r="M94" s="147"/>
      <c r="N94" s="148">
        <f>SUM(N36:N93)</f>
        <v>5572089.0799999852</v>
      </c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/>
      <c r="CA94" s="149"/>
      <c r="CB94" s="149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49"/>
      <c r="CN94" s="149"/>
      <c r="CO94" s="149"/>
      <c r="CP94" s="149"/>
      <c r="CQ94" s="149"/>
      <c r="CR94" s="149"/>
      <c r="CS94" s="149"/>
      <c r="CT94" s="149"/>
      <c r="CU94" s="149"/>
      <c r="CV94" s="149"/>
      <c r="CW94" s="149"/>
      <c r="CX94" s="149"/>
      <c r="CY94" s="149"/>
      <c r="CZ94" s="149"/>
      <c r="DA94" s="149"/>
      <c r="DB94" s="149"/>
      <c r="DC94" s="149"/>
      <c r="DD94" s="149"/>
      <c r="DE94" s="149"/>
      <c r="DF94" s="149"/>
      <c r="DG94" s="149"/>
      <c r="DH94" s="149"/>
      <c r="DI94" s="149"/>
      <c r="DJ94" s="149"/>
      <c r="DK94" s="149"/>
      <c r="DL94" s="149"/>
      <c r="DM94" s="149"/>
      <c r="DN94" s="149"/>
      <c r="DO94" s="149"/>
      <c r="DP94" s="149"/>
      <c r="DQ94" s="149"/>
      <c r="DR94" s="149"/>
      <c r="DS94" s="149"/>
      <c r="DT94" s="149"/>
      <c r="DU94" s="149"/>
      <c r="DV94" s="149"/>
      <c r="DW94" s="149"/>
      <c r="DX94" s="149"/>
      <c r="DY94" s="149"/>
      <c r="DZ94" s="149"/>
      <c r="EA94" s="149"/>
      <c r="EB94" s="149"/>
      <c r="EC94" s="149"/>
      <c r="ED94" s="149"/>
      <c r="EE94" s="149"/>
      <c r="EF94" s="149"/>
      <c r="EG94" s="149"/>
      <c r="EH94" s="149"/>
      <c r="EI94" s="149"/>
      <c r="EJ94" s="149"/>
      <c r="EK94" s="149"/>
      <c r="EL94" s="149"/>
      <c r="EM94" s="149"/>
      <c r="EN94" s="149"/>
      <c r="EO94" s="149"/>
      <c r="EP94" s="149"/>
      <c r="EQ94" s="149"/>
      <c r="ER94" s="149"/>
      <c r="ES94" s="149"/>
      <c r="ET94" s="149"/>
      <c r="EU94" s="149"/>
      <c r="EV94" s="149"/>
      <c r="EW94" s="149"/>
      <c r="EX94" s="149"/>
      <c r="EY94" s="149"/>
      <c r="EZ94" s="149"/>
      <c r="FA94" s="149"/>
      <c r="FB94" s="149"/>
      <c r="FC94" s="149"/>
      <c r="FD94" s="149"/>
      <c r="FE94" s="149"/>
      <c r="FF94" s="149"/>
      <c r="FG94" s="149"/>
      <c r="FH94" s="149"/>
      <c r="FI94" s="149"/>
      <c r="FJ94" s="149"/>
      <c r="FK94" s="149"/>
      <c r="FL94" s="149"/>
      <c r="FM94" s="149"/>
      <c r="FN94" s="149"/>
      <c r="FO94" s="149"/>
      <c r="FP94" s="149"/>
      <c r="FQ94" s="149"/>
      <c r="FR94" s="149"/>
      <c r="FS94" s="149"/>
      <c r="FT94" s="149"/>
      <c r="FU94" s="149"/>
      <c r="FV94" s="149"/>
      <c r="FW94" s="149"/>
      <c r="FX94" s="149"/>
      <c r="FY94" s="149"/>
      <c r="FZ94" s="149"/>
      <c r="GA94" s="149"/>
      <c r="GB94" s="149"/>
      <c r="GC94" s="149"/>
      <c r="GD94" s="149"/>
      <c r="GE94" s="149"/>
      <c r="GF94" s="149"/>
      <c r="GG94" s="149"/>
      <c r="GH94" s="149"/>
      <c r="GI94" s="149"/>
      <c r="GJ94" s="149"/>
      <c r="GK94" s="149"/>
      <c r="GL94" s="149"/>
      <c r="GM94" s="149"/>
      <c r="GN94" s="149"/>
      <c r="GO94" s="149"/>
      <c r="GP94" s="149"/>
      <c r="GQ94" s="149"/>
      <c r="GR94" s="149"/>
      <c r="GS94" s="149"/>
      <c r="GT94" s="149"/>
      <c r="GU94" s="149"/>
      <c r="GV94" s="149"/>
      <c r="GW94" s="149"/>
      <c r="GX94" s="149"/>
      <c r="GY94" s="149"/>
      <c r="GZ94" s="149"/>
      <c r="HA94" s="149"/>
      <c r="HB94" s="149"/>
      <c r="HC94" s="149"/>
      <c r="HD94" s="149"/>
      <c r="HE94" s="149"/>
      <c r="HF94" s="149"/>
      <c r="HG94" s="149"/>
      <c r="HH94" s="149"/>
      <c r="HI94" s="149"/>
      <c r="HJ94" s="149"/>
      <c r="HK94" s="149"/>
      <c r="HL94" s="149"/>
      <c r="HM94" s="149"/>
      <c r="HN94" s="149"/>
      <c r="HO94" s="149"/>
      <c r="HP94" s="149"/>
      <c r="HQ94" s="149"/>
      <c r="HR94" s="149"/>
      <c r="HS94" s="149"/>
      <c r="HT94" s="149"/>
      <c r="HU94" s="149"/>
      <c r="HV94" s="149"/>
      <c r="HW94" s="149"/>
      <c r="HX94" s="149"/>
      <c r="HY94" s="149"/>
      <c r="HZ94" s="149"/>
      <c r="IA94" s="149"/>
      <c r="IB94" s="149"/>
      <c r="IC94" s="149"/>
      <c r="ID94" s="149"/>
      <c r="IE94" s="149"/>
      <c r="IF94" s="149"/>
      <c r="IG94" s="149"/>
      <c r="IH94" s="149"/>
      <c r="II94" s="149"/>
      <c r="IJ94" s="149"/>
      <c r="IK94" s="149"/>
      <c r="IL94" s="149"/>
      <c r="IM94" s="149"/>
      <c r="IN94" s="149"/>
      <c r="IO94" s="149"/>
      <c r="IP94" s="149"/>
      <c r="IQ94" s="149"/>
      <c r="IR94" s="149"/>
      <c r="IS94" s="149"/>
      <c r="IT94" s="149"/>
      <c r="IU94" s="149"/>
      <c r="IV94" s="149"/>
    </row>
    <row r="95" spans="1:256" x14ac:dyDescent="0.25">
      <c r="A95" s="61" t="s">
        <v>72</v>
      </c>
      <c r="B95" s="74" t="s">
        <v>73</v>
      </c>
      <c r="G95" s="72"/>
      <c r="K95" s="72"/>
      <c r="N95" s="22"/>
    </row>
    <row r="96" spans="1:256" x14ac:dyDescent="0.25">
      <c r="M96" s="65"/>
      <c r="N96" s="22"/>
    </row>
    <row r="97" spans="6:14" x14ac:dyDescent="0.25">
      <c r="N97" s="22"/>
    </row>
    <row r="98" spans="6:14" x14ac:dyDescent="0.25">
      <c r="N98" s="22"/>
    </row>
    <row r="99" spans="6:14" x14ac:dyDescent="0.25">
      <c r="F99" s="144"/>
      <c r="G99" s="145"/>
      <c r="H99" s="144"/>
      <c r="N99" s="22"/>
    </row>
    <row r="100" spans="6:14" x14ac:dyDescent="0.25">
      <c r="N100" s="22"/>
    </row>
    <row r="101" spans="6:14" x14ac:dyDescent="0.25">
      <c r="N101" s="22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cellWatches>
    <cellWatch r="J94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75"/>
    </row>
    <row r="14" spans="2:5" ht="35.4" x14ac:dyDescent="0.6">
      <c r="B14" s="75"/>
      <c r="E14" s="76" t="s">
        <v>74</v>
      </c>
    </row>
    <row r="17" spans="5:5" ht="17.399999999999999" x14ac:dyDescent="0.3">
      <c r="E17" s="77" t="s">
        <v>75</v>
      </c>
    </row>
    <row r="20" spans="5:5" x14ac:dyDescent="0.25">
      <c r="E20" s="63" t="s">
        <v>76</v>
      </c>
    </row>
    <row r="21" spans="5:5" x14ac:dyDescent="0.25">
      <c r="E21" s="78">
        <v>42460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P21" sqref="P21"/>
    </sheetView>
  </sheetViews>
  <sheetFormatPr defaultRowHeight="13.2" x14ac:dyDescent="0.25"/>
  <cols>
    <col min="7" max="7" width="17.33203125" customWidth="1"/>
  </cols>
  <sheetData>
    <row r="1" spans="3:14" ht="15" x14ac:dyDescent="0.25">
      <c r="C1" s="79" t="s">
        <v>77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3:14" ht="15" x14ac:dyDescent="0.25">
      <c r="C2" s="79" t="s">
        <v>78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3:14" ht="15" x14ac:dyDescent="0.25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3:14" ht="15" x14ac:dyDescent="0.25">
      <c r="C4" s="79" t="s">
        <v>96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3:14" ht="15" x14ac:dyDescent="0.25">
      <c r="C5" s="79" t="s">
        <v>79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3:14" ht="15" x14ac:dyDescent="0.25">
      <c r="C6" s="79" t="s">
        <v>80</v>
      </c>
      <c r="D6" s="79"/>
      <c r="E6" s="79"/>
      <c r="F6" s="79"/>
      <c r="G6" s="79"/>
      <c r="H6" s="79" t="s">
        <v>81</v>
      </c>
      <c r="I6" s="79"/>
      <c r="J6" s="79"/>
      <c r="K6" s="79"/>
      <c r="L6" s="79"/>
      <c r="M6" s="79"/>
      <c r="N6" s="79"/>
    </row>
    <row r="7" spans="3:14" ht="15" x14ac:dyDescent="0.25"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3:14" ht="15" x14ac:dyDescent="0.25">
      <c r="C8" s="79" t="s">
        <v>82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3:14" ht="16.5" customHeight="1" x14ac:dyDescent="0.25">
      <c r="C9" s="79" t="s">
        <v>83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3:14" ht="15" x14ac:dyDescent="0.25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3:14" ht="15" x14ac:dyDescent="0.25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3:14" ht="15" x14ac:dyDescent="0.25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3:14" ht="15" x14ac:dyDescent="0.25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3:14" ht="15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3:14" ht="15" x14ac:dyDescent="0.25">
      <c r="C15" s="80"/>
      <c r="D15" s="80"/>
      <c r="E15" s="80"/>
      <c r="F15" s="80"/>
      <c r="G15" s="79"/>
      <c r="H15" s="79"/>
      <c r="I15" s="80"/>
      <c r="J15" s="80"/>
      <c r="K15" s="80"/>
      <c r="L15" s="80"/>
      <c r="M15" s="79"/>
      <c r="N15" s="79"/>
    </row>
    <row r="16" spans="3:14" ht="15" x14ac:dyDescent="0.25">
      <c r="C16" s="81" t="s">
        <v>89</v>
      </c>
      <c r="D16" s="79" t="s">
        <v>90</v>
      </c>
      <c r="E16" s="79"/>
      <c r="F16" s="79"/>
      <c r="G16" s="79"/>
      <c r="H16" s="79"/>
      <c r="I16" s="79" t="s">
        <v>100</v>
      </c>
      <c r="J16" s="79"/>
      <c r="K16" s="79"/>
      <c r="L16" s="79"/>
      <c r="M16" s="79"/>
      <c r="N16" s="79"/>
    </row>
    <row r="17" spans="3:14" ht="15" x14ac:dyDescent="0.25">
      <c r="C17" s="81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3:14" ht="15" x14ac:dyDescent="0.25">
      <c r="C18" s="81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3:14" ht="15" x14ac:dyDescent="0.25"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3:14" ht="15" x14ac:dyDescent="0.25">
      <c r="C20" s="80"/>
      <c r="D20" s="80"/>
      <c r="E20" s="80"/>
      <c r="F20" s="80"/>
      <c r="G20" s="79"/>
      <c r="H20" s="79"/>
      <c r="I20" s="80"/>
      <c r="J20" s="80"/>
      <c r="K20" s="80"/>
      <c r="L20" s="80"/>
      <c r="M20" s="79"/>
      <c r="N20" s="79"/>
    </row>
    <row r="21" spans="3:14" ht="15" x14ac:dyDescent="0.25">
      <c r="C21" s="79" t="s">
        <v>84</v>
      </c>
      <c r="D21" s="79"/>
      <c r="E21" s="79"/>
      <c r="F21" s="79"/>
      <c r="G21" s="79"/>
      <c r="H21" s="79"/>
      <c r="I21" s="79" t="s">
        <v>85</v>
      </c>
      <c r="J21" s="79"/>
      <c r="K21" s="79"/>
      <c r="L21" s="79"/>
      <c r="M21" s="79"/>
      <c r="N21" s="79"/>
    </row>
    <row r="22" spans="3:14" ht="15" x14ac:dyDescent="0.25"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3:14" ht="15" x14ac:dyDescent="0.25"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spans="3:14" ht="15" x14ac:dyDescent="0.25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spans="3:14" ht="15" x14ac:dyDescent="0.25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3:14" ht="15" x14ac:dyDescent="0.25">
      <c r="C26" s="80"/>
      <c r="D26" s="80"/>
      <c r="E26" s="80"/>
      <c r="F26" s="80"/>
      <c r="G26" s="79"/>
      <c r="H26" s="79"/>
      <c r="I26" s="80"/>
      <c r="J26" s="80"/>
      <c r="K26" s="80"/>
      <c r="L26" s="80"/>
      <c r="M26" s="79"/>
      <c r="N26" s="79"/>
    </row>
    <row r="27" spans="3:14" ht="15" x14ac:dyDescent="0.25">
      <c r="C27" s="79" t="s">
        <v>86</v>
      </c>
      <c r="D27" s="79"/>
      <c r="E27" s="79"/>
      <c r="F27" s="79"/>
      <c r="G27" s="79"/>
      <c r="H27" s="79"/>
      <c r="I27" s="79" t="s">
        <v>97</v>
      </c>
      <c r="J27" s="79"/>
      <c r="K27" s="79"/>
      <c r="L27" s="79"/>
      <c r="M27" s="79"/>
      <c r="N27" s="79"/>
    </row>
    <row r="28" spans="3:14" ht="15" x14ac:dyDescent="0.25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3:14" ht="15" x14ac:dyDescent="0.25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3:14" ht="15" x14ac:dyDescent="0.25">
      <c r="C30" s="79" t="s">
        <v>98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3:14" ht="15" x14ac:dyDescent="0.25">
      <c r="C31" s="79" t="s">
        <v>99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3:14" ht="15" x14ac:dyDescent="0.25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2016-04-27T20:31:40Z</cp:lastPrinted>
  <dcterms:created xsi:type="dcterms:W3CDTF">2010-07-30T14:08:17Z</dcterms:created>
  <dcterms:modified xsi:type="dcterms:W3CDTF">2016-04-27T20:32:46Z</dcterms:modified>
</cp:coreProperties>
</file>