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4770" windowHeight="3015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Report!$A$9:$J$126</definedName>
  </definedNames>
  <calcPr calcId="145621"/>
</workbook>
</file>

<file path=xl/calcChain.xml><?xml version="1.0" encoding="utf-8"?>
<calcChain xmlns="http://schemas.openxmlformats.org/spreadsheetml/2006/main">
  <c r="H30" i="3" l="1"/>
  <c r="F30" i="3"/>
  <c r="L27" i="1" l="1"/>
  <c r="L80" i="3"/>
  <c r="L77" i="3"/>
  <c r="L68" i="3"/>
  <c r="L65" i="3"/>
  <c r="L62" i="3"/>
  <c r="L59" i="3"/>
  <c r="L56" i="3"/>
  <c r="L53" i="3"/>
  <c r="L50" i="3"/>
  <c r="L47" i="3"/>
  <c r="L44" i="3"/>
  <c r="L41" i="3"/>
  <c r="L38" i="3"/>
  <c r="L30" i="3"/>
  <c r="J30" i="3"/>
  <c r="H35" i="2"/>
  <c r="J58" i="2"/>
  <c r="J72" i="2"/>
  <c r="G35" i="2"/>
  <c r="J34" i="2"/>
  <c r="E25" i="1" l="1"/>
  <c r="D25" i="1"/>
  <c r="C25" i="1"/>
  <c r="B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7" i="1"/>
  <c r="H80" i="3"/>
  <c r="F80" i="3"/>
  <c r="H77" i="3"/>
  <c r="F77" i="3"/>
  <c r="H68" i="3"/>
  <c r="F68" i="3"/>
  <c r="H65" i="3"/>
  <c r="F65" i="3"/>
  <c r="H62" i="3"/>
  <c r="F62" i="3"/>
  <c r="H59" i="3"/>
  <c r="F59" i="3"/>
  <c r="H56" i="3"/>
  <c r="F56" i="3"/>
  <c r="H53" i="3"/>
  <c r="F53" i="3"/>
  <c r="H50" i="3"/>
  <c r="F50" i="3"/>
  <c r="H47" i="3"/>
  <c r="F47" i="3"/>
  <c r="H44" i="3"/>
  <c r="F44" i="3"/>
  <c r="H41" i="3"/>
  <c r="F41" i="3"/>
  <c r="H38" i="3"/>
  <c r="F38" i="3"/>
  <c r="J33" i="2"/>
  <c r="F35" i="2"/>
  <c r="E35" i="2"/>
  <c r="H121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60" i="2"/>
  <c r="J62" i="2"/>
  <c r="J64" i="2"/>
  <c r="J66" i="2"/>
  <c r="J68" i="2"/>
  <c r="J70" i="2"/>
  <c r="J74" i="2"/>
  <c r="J76" i="2"/>
  <c r="J78" i="2"/>
  <c r="J80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2" i="2"/>
  <c r="F25" i="1" l="1"/>
  <c r="G121" i="2"/>
  <c r="F121" i="2"/>
  <c r="E121" i="2"/>
  <c r="J35" i="2" l="1"/>
  <c r="J121" i="2"/>
  <c r="H25" i="1" l="1"/>
  <c r="J47" i="3" l="1"/>
  <c r="J44" i="3"/>
  <c r="J41" i="3"/>
  <c r="J38" i="3"/>
  <c r="J56" i="3"/>
  <c r="N47" i="3" l="1"/>
  <c r="N38" i="3"/>
  <c r="N44" i="3"/>
  <c r="N41" i="3"/>
  <c r="I25" i="1" l="1"/>
  <c r="I99" i="2" l="1"/>
  <c r="J25" i="1" l="1"/>
  <c r="N53" i="3" l="1"/>
  <c r="N56" i="3"/>
  <c r="G22" i="1"/>
  <c r="G21" i="1"/>
  <c r="G20" i="1"/>
  <c r="G18" i="1"/>
  <c r="G17" i="1"/>
  <c r="G15" i="1"/>
  <c r="G14" i="1"/>
  <c r="G10" i="1"/>
  <c r="K25" i="1"/>
  <c r="L25" i="1" s="1"/>
  <c r="L10" i="1"/>
  <c r="N30" i="3"/>
  <c r="N82" i="3" s="1"/>
  <c r="J68" i="3"/>
  <c r="J62" i="3"/>
  <c r="J65" i="3"/>
  <c r="J77" i="3"/>
  <c r="J80" i="3"/>
  <c r="N62" i="3"/>
  <c r="N65" i="3"/>
  <c r="N80" i="3"/>
  <c r="L12" i="1"/>
  <c r="J59" i="3"/>
  <c r="J50" i="3"/>
  <c r="L17" i="1"/>
  <c r="L18" i="1"/>
  <c r="L19" i="1"/>
  <c r="L20" i="1"/>
  <c r="L21" i="1"/>
  <c r="L22" i="1"/>
  <c r="L23" i="1"/>
  <c r="L15" i="1"/>
  <c r="L16" i="1"/>
  <c r="L14" i="1"/>
  <c r="L11" i="1"/>
  <c r="L13" i="1"/>
  <c r="J53" i="3"/>
  <c r="G11" i="1"/>
  <c r="G13" i="1"/>
  <c r="G16" i="1"/>
  <c r="G19" i="1"/>
  <c r="G23" i="1"/>
  <c r="N59" i="3" l="1"/>
  <c r="N77" i="3"/>
  <c r="N68" i="3"/>
  <c r="N50" i="3"/>
  <c r="G25" i="1"/>
</calcChain>
</file>

<file path=xl/sharedStrings.xml><?xml version="1.0" encoding="utf-8"?>
<sst xmlns="http://schemas.openxmlformats.org/spreadsheetml/2006/main" count="414" uniqueCount="205">
  <si>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</si>
  <si>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</si>
  <si>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</si>
  <si>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</si>
  <si>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</si>
  <si>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</si>
  <si>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</si>
  <si>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</si>
  <si>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</si>
  <si>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</si>
  <si>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</si>
  <si>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</si>
  <si>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</si>
  <si>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</si>
  <si>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</si>
  <si>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</si>
  <si>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</si>
  <si>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</si>
  <si>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</si>
  <si>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</si>
  <si>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</si>
  <si>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</si>
  <si>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</si>
  <si>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</si>
  <si>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</si>
  <si>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</si>
  <si>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</si>
  <si>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</si>
  <si>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</si>
  <si>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</si>
  <si>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</si>
  <si>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</si>
  <si>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</si>
  <si>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</si>
  <si>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</si>
  <si>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</si>
  <si>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</si>
  <si>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</si>
  <si>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</si>
  <si>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</si>
  <si>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</si>
  <si>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</si>
  <si>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</si>
  <si>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</si>
  <si>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</si>
  <si>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</si>
  <si>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</si>
  <si>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</si>
  <si>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</si>
  <si>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</si>
  <si>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</si>
  <si>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</si>
  <si>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</si>
  <si>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</si>
  <si>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</si>
  <si>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</si>
  <si>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</si>
  <si>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</si>
  <si>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</si>
  <si>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</si>
  <si>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</si>
  <si>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</si>
  <si>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</si>
  <si>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</si>
  <si>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</si>
  <si>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</si>
  <si>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</si>
  <si>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</si>
  <si>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</si>
  <si>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</si>
  <si>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</si>
  <si>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</si>
  <si>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</si>
  <si>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</si>
  <si>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</si>
  <si>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</si>
  <si>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</si>
  <si>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</si>
  <si>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</si>
  <si>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</si>
  <si>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</si>
  <si>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</si>
  <si>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</si>
  <si>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</si>
  <si>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</si>
  <si>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</si>
  <si>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</si>
  <si>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</si>
  <si>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</si>
  <si>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</si>
  <si>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</si>
  <si>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</si>
  <si>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</si>
  <si>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</si>
  <si>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</si>
  <si>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</si>
  <si>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</si>
  <si>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</si>
  <si>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</si>
  <si>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</si>
  <si>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</si>
  <si>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</si>
  <si>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</si>
  <si>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</si>
  <si>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</si>
  <si>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</si>
  <si>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</si>
  <si>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</si>
  <si>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</si>
  <si>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</si>
  <si>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</si>
  <si>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</si>
  <si>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</si>
  <si>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</si>
  <si>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</si>
  <si>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</si>
  <si>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Treasury/</t>
  </si>
  <si>
    <t xml:space="preserve"> Money Mkt/FFB</t>
  </si>
  <si>
    <t>254671A59</t>
  </si>
  <si>
    <t>Intrest To GF</t>
  </si>
  <si>
    <t>RJ Discover CD</t>
  </si>
  <si>
    <t xml:space="preserve">                                         </t>
  </si>
  <si>
    <t>FFB</t>
  </si>
  <si>
    <t>05580AAS3</t>
  </si>
  <si>
    <t>38147J5X6</t>
  </si>
  <si>
    <t xml:space="preserve">DA Forf </t>
  </si>
  <si>
    <t>1404209Q7</t>
  </si>
  <si>
    <t xml:space="preserve">Errors &amp; Omissions </t>
  </si>
  <si>
    <t>140420PQ7</t>
  </si>
  <si>
    <t xml:space="preserve">    1. First Financial Bank</t>
  </si>
  <si>
    <t xml:space="preserve">       1. First Financial Bank</t>
  </si>
  <si>
    <t>FFB Investmnets</t>
  </si>
  <si>
    <t>319461AJ8</t>
  </si>
  <si>
    <t>909557EE6</t>
  </si>
  <si>
    <t>3130A3US1</t>
  </si>
  <si>
    <t>02006LNB5</t>
  </si>
  <si>
    <t>23204HCH9</t>
  </si>
  <si>
    <t>0233305EW1</t>
  </si>
  <si>
    <t>872278LC8</t>
  </si>
  <si>
    <t>06610QCS8</t>
  </si>
  <si>
    <t>030590DX8</t>
  </si>
  <si>
    <t>RJ Amboy BK</t>
  </si>
  <si>
    <t>023305EW1</t>
  </si>
  <si>
    <t>RJ TCF Nat'l BK SD</t>
  </si>
  <si>
    <t>RJ Bankers BK OH</t>
  </si>
  <si>
    <t>RJ First Choice B</t>
  </si>
  <si>
    <t>RJ United Bankers</t>
  </si>
  <si>
    <t>RJ AM West BK</t>
  </si>
  <si>
    <t>RJ Ally BK</t>
  </si>
  <si>
    <t>RJ FHLB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</si>
  <si>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</si>
  <si>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</si>
  <si>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</si>
  <si>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</si>
  <si>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</si>
  <si>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</si>
  <si>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</si>
  <si>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</si>
  <si>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</si>
  <si>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r>
      <t xml:space="preserve">WF( FNB Berl)          </t>
    </r>
    <r>
      <rPr>
        <sz val="7"/>
        <rFont val="Arial"/>
        <family val="2"/>
      </rPr>
      <t>1.00%</t>
    </r>
  </si>
  <si>
    <r>
      <t xml:space="preserve">WF (Synovus Bk)      </t>
    </r>
    <r>
      <rPr>
        <sz val="7"/>
        <rFont val="Arial"/>
        <family val="2"/>
      </rPr>
      <t>1.00%</t>
    </r>
  </si>
  <si>
    <r>
      <t>WF (Capital One NA)</t>
    </r>
    <r>
      <rPr>
        <sz val="7"/>
        <rFont val="Arial"/>
        <family val="2"/>
      </rPr>
      <t>1.15%</t>
    </r>
  </si>
  <si>
    <r>
      <t xml:space="preserve">WF(Midland STSIII)  </t>
    </r>
    <r>
      <rPr>
        <sz val="7"/>
        <rFont val="Arial"/>
        <family val="2"/>
      </rPr>
      <t xml:space="preserve"> 1.20%</t>
    </r>
  </si>
  <si>
    <r>
      <t xml:space="preserve">WF (Access Nat'l)    </t>
    </r>
    <r>
      <rPr>
        <sz val="7"/>
        <rFont val="Arial"/>
        <family val="2"/>
      </rPr>
      <t xml:space="preserve"> 1.05%</t>
    </r>
  </si>
  <si>
    <r>
      <t xml:space="preserve">WF (First Niagra Bk) </t>
    </r>
    <r>
      <rPr>
        <sz val="7"/>
        <rFont val="Arial"/>
        <family val="2"/>
      </rPr>
      <t>1.10%</t>
    </r>
  </si>
  <si>
    <r>
      <t xml:space="preserve">WF (BMW NA Salt     </t>
    </r>
    <r>
      <rPr>
        <sz val="7"/>
        <rFont val="Arial"/>
        <family val="2"/>
      </rPr>
      <t>.95%</t>
    </r>
  </si>
  <si>
    <r>
      <t xml:space="preserve">WF (Goldman Sachs)   </t>
    </r>
    <r>
      <rPr>
        <sz val="7"/>
        <rFont val="Arial"/>
        <family val="2"/>
      </rPr>
      <t xml:space="preserve"> .90%</t>
    </r>
  </si>
  <si>
    <r>
      <t xml:space="preserve">RJ (Discover Bk)       </t>
    </r>
    <r>
      <rPr>
        <sz val="7"/>
        <rFont val="Arial"/>
        <family val="2"/>
      </rPr>
      <t xml:space="preserve"> .75%</t>
    </r>
  </si>
  <si>
    <r>
      <t xml:space="preserve">RJ (Ally Bk)                 </t>
    </r>
    <r>
      <rPr>
        <sz val="7"/>
        <rFont val="Arial"/>
        <family val="2"/>
      </rPr>
      <t xml:space="preserve"> .95%</t>
    </r>
  </si>
  <si>
    <r>
      <t xml:space="preserve">WF </t>
    </r>
    <r>
      <rPr>
        <sz val="9"/>
        <rFont val="Arial"/>
        <family val="2"/>
      </rPr>
      <t xml:space="preserve">(Capital One Bk)   </t>
    </r>
    <r>
      <rPr>
        <sz val="7"/>
        <rFont val="Arial"/>
        <family val="2"/>
      </rPr>
      <t xml:space="preserve"> .95%</t>
    </r>
  </si>
  <si>
    <r>
      <t xml:space="preserve">RJ (First Choice B)    </t>
    </r>
    <r>
      <rPr>
        <sz val="7"/>
        <rFont val="Arial"/>
        <family val="2"/>
      </rPr>
      <t>.60%</t>
    </r>
  </si>
  <si>
    <r>
      <t xml:space="preserve">RJ (United bankers)   </t>
    </r>
    <r>
      <rPr>
        <sz val="7"/>
        <rFont val="Arial"/>
        <family val="2"/>
      </rPr>
      <t>.55%</t>
    </r>
  </si>
  <si>
    <r>
      <t xml:space="preserve">RJ (FHLB)                   </t>
    </r>
    <r>
      <rPr>
        <sz val="7"/>
        <rFont val="Arial"/>
        <family val="2"/>
      </rPr>
      <t>.80%</t>
    </r>
  </si>
  <si>
    <r>
      <t>WF (Customers BK)</t>
    </r>
    <r>
      <rPr>
        <sz val="7"/>
        <rFont val="Arial"/>
        <family val="2"/>
      </rPr>
      <t xml:space="preserve">   .85%</t>
    </r>
  </si>
  <si>
    <r>
      <t xml:space="preserve">WF (TTU)                   </t>
    </r>
    <r>
      <rPr>
        <sz val="7"/>
        <rFont val="Arial"/>
        <family val="2"/>
      </rPr>
      <t>.915%</t>
    </r>
  </si>
  <si>
    <r>
      <t xml:space="preserve">RJ (Amboy BK)          </t>
    </r>
    <r>
      <rPr>
        <sz val="9"/>
        <rFont val="Arial"/>
        <family val="2"/>
      </rPr>
      <t xml:space="preserve"> .</t>
    </r>
    <r>
      <rPr>
        <sz val="7"/>
        <rFont val="Arial"/>
        <family val="2"/>
      </rPr>
      <t>50%</t>
    </r>
  </si>
  <si>
    <r>
      <t>RJ(TCF Nat'l BK SD)</t>
    </r>
    <r>
      <rPr>
        <sz val="7"/>
        <rFont val="Arial"/>
        <family val="2"/>
      </rPr>
      <t>. 40%</t>
    </r>
  </si>
  <si>
    <r>
      <t xml:space="preserve">RJ(Bankers BK OH)   </t>
    </r>
    <r>
      <rPr>
        <sz val="7"/>
        <rFont val="Arial"/>
        <family val="2"/>
      </rPr>
      <t>.50%</t>
    </r>
  </si>
  <si>
    <r>
      <t xml:space="preserve">RJ(AM West BK)       </t>
    </r>
    <r>
      <rPr>
        <sz val="7"/>
        <rFont val="Arial"/>
        <family val="2"/>
      </rPr>
      <t xml:space="preserve"> .60%</t>
    </r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</si>
  <si>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</si>
  <si>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</si>
  <si>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</si>
  <si>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</si>
  <si>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</si>
  <si>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</si>
  <si>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</si>
  <si>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</si>
  <si>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>State  &amp; Judicial Fees                 $         76.86</t>
  </si>
  <si>
    <t xml:space="preserve"> Comm Corrections</t>
  </si>
  <si>
    <t>Payroll Clearing                           $       320.40</t>
  </si>
  <si>
    <t>Restricted Fees (JP)                   $       164.53</t>
  </si>
  <si>
    <t>Unclaimed Property                     $          1.29</t>
  </si>
  <si>
    <t>Sheriff-Bail Bond Voucher          $        36.54</t>
  </si>
  <si>
    <t>FFIN Departmental Deposit          $      509.23</t>
  </si>
  <si>
    <t xml:space="preserve">FFIN Operations Deposit             $        13.34 </t>
  </si>
  <si>
    <t>FFIN Operations Checks Fund    $       309.26</t>
  </si>
  <si>
    <t>Total Intr. from other funds  $   1,431.45</t>
  </si>
  <si>
    <r>
      <t xml:space="preserve">WF (Amarillo DEV)   </t>
    </r>
    <r>
      <rPr>
        <sz val="7"/>
        <rFont val="Arial"/>
        <family val="2"/>
      </rPr>
      <t>1.00%</t>
    </r>
  </si>
  <si>
    <t>023026BX4</t>
  </si>
  <si>
    <r>
      <t xml:space="preserve">FFB                           </t>
    </r>
    <r>
      <rPr>
        <sz val="7"/>
        <rFont val="Arial"/>
        <family val="2"/>
      </rPr>
      <t>.2345%</t>
    </r>
  </si>
  <si>
    <r>
      <t xml:space="preserve">FFB Intr.                                </t>
    </r>
    <r>
      <rPr>
        <b/>
        <u/>
        <sz val="6"/>
        <rFont val="Arial"/>
        <family val="2"/>
      </rPr>
      <t xml:space="preserve"> +$  6,921.73</t>
    </r>
  </si>
  <si>
    <t xml:space="preserve">           TOTAL                            $  8,353.18</t>
  </si>
  <si>
    <r>
      <t xml:space="preserve">TexPool                 </t>
    </r>
    <r>
      <rPr>
        <sz val="7"/>
        <rFont val="Arial"/>
        <family val="2"/>
      </rPr>
      <t xml:space="preserve">     .1863%</t>
    </r>
  </si>
  <si>
    <t>WF Capital One BK</t>
  </si>
  <si>
    <t xml:space="preserve">WF Amarillo Dev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</si>
</sst>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9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0" applyNumberFormat="1" applyFont="1" applyBorder="1" applyAlignment="1"/>
    <xf numFmtId="2" fontId="3" fillId="0" borderId="0" xfId="6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  <xf numFmtId="164" fontId="5" fillId="0" borderId="3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164" fontId="0" fillId="7" borderId="0" xfId="1" applyFont="1" applyFill="1" applyBorder="1" applyAlignment="1" applyProtection="1"/>
    <xf numFmtId="4" fontId="1" fillId="0" borderId="0" xfId="1" applyNumberFormat="1" applyFont="1" applyFill="1" applyBorder="1" applyAlignment="1" applyProtection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64" fontId="0" fillId="8" borderId="0" xfId="1" applyFont="1" applyFill="1" applyBorder="1" applyAlignment="1" applyProtection="1"/>
    <xf numFmtId="164" fontId="0" fillId="8" borderId="4" xfId="1" applyFont="1" applyFill="1" applyBorder="1" applyAlignment="1" applyProtection="1"/>
    <xf numFmtId="164" fontId="16" fillId="8" borderId="3" xfId="1" applyFont="1" applyFill="1" applyBorder="1" applyAlignment="1" applyProtection="1"/>
    <xf numFmtId="164" fontId="0" fillId="8" borderId="3" xfId="1" applyFont="1" applyFill="1" applyBorder="1" applyAlignment="1" applyProtection="1"/>
    <xf numFmtId="165" fontId="2" fillId="8" borderId="0" xfId="3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77664"/>
        <c:axId val="103747968"/>
      </c:barChart>
      <c:catAx>
        <c:axId val="7897766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747968"/>
        <c:crosses val="autoZero"/>
        <c:auto val="1"/>
        <c:lblAlgn val="ctr"/>
        <c:lblOffset val="100"/>
        <c:tickMarkSkip val="1"/>
        <c:noMultiLvlLbl val="0"/>
      </c:catAx>
      <c:valAx>
        <c:axId val="1037479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77664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Sheet'!$H$25:$K$25</c:f>
              <c:numCache>
                <c:formatCode>_(* #,##0.00_);_(* \(#,##0.00\);_(* \-??_);_(@_)</c:formatCode>
                <c:ptCount val="4"/>
                <c:pt idx="0">
                  <c:v>43952408.959999993</c:v>
                </c:pt>
                <c:pt idx="1">
                  <c:v>4207656.54</c:v>
                </c:pt>
                <c:pt idx="2">
                  <c:v>3526065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Sheet'!$B$25:$E$25</c:f>
              <c:numCache>
                <c:formatCode>_(* #,##0.00_);_(* \(#,##0.00\);_(* \-??_);_(@_)</c:formatCode>
                <c:ptCount val="4"/>
                <c:pt idx="0">
                  <c:v>37218456.080000006</c:v>
                </c:pt>
                <c:pt idx="1">
                  <c:v>4466917.5999999996</c:v>
                </c:pt>
                <c:pt idx="2">
                  <c:v>3000780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27</xdr:row>
      <xdr:rowOff>51435</xdr:rowOff>
    </xdr:from>
    <xdr:to>
      <xdr:col>10</xdr:col>
      <xdr:colOff>228600</xdr:colOff>
      <xdr:row>39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27</xdr:row>
      <xdr:rowOff>60960</xdr:rowOff>
    </xdr:from>
    <xdr:to>
      <xdr:col>10</xdr:col>
      <xdr:colOff>236220</xdr:colOff>
      <xdr:row>39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27</xdr:row>
      <xdr:rowOff>0</xdr:rowOff>
    </xdr:from>
    <xdr:to>
      <xdr:col>4</xdr:col>
      <xdr:colOff>68580</xdr:colOff>
      <xdr:row>39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10" sqref="L10:L24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63" customFormat="1" ht="19.5" x14ac:dyDescent="0.3">
      <c r="B5" s="164"/>
      <c r="C5" s="164"/>
      <c r="D5" s="167" t="s">
        <v>115</v>
      </c>
      <c r="E5" s="164"/>
      <c r="F5" s="164"/>
      <c r="G5" s="165"/>
      <c r="H5" s="164"/>
      <c r="I5" s="164"/>
      <c r="J5" s="166" t="s">
        <v>115</v>
      </c>
      <c r="K5" s="164"/>
      <c r="L5" s="164"/>
    </row>
    <row r="6" spans="1:12" s="11" customFormat="1" x14ac:dyDescent="0.2">
      <c r="B6" s="3"/>
      <c r="C6" s="3"/>
      <c r="D6" s="12">
        <v>42248</v>
      </c>
      <c r="E6" s="3"/>
      <c r="F6" s="3"/>
      <c r="G6" s="10"/>
      <c r="H6" s="3"/>
      <c r="I6" s="3"/>
      <c r="J6" s="12">
        <v>42339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58" t="s">
        <v>106</v>
      </c>
      <c r="C8" s="13" t="s">
        <v>1</v>
      </c>
      <c r="D8" s="13" t="s">
        <v>2</v>
      </c>
      <c r="E8" s="3"/>
      <c r="F8" s="3"/>
      <c r="G8" s="10"/>
      <c r="H8" s="158" t="s">
        <v>106</v>
      </c>
      <c r="I8" s="13" t="s">
        <v>1</v>
      </c>
      <c r="J8" s="13" t="s">
        <v>2</v>
      </c>
    </row>
    <row r="9" spans="1:12" s="16" customFormat="1" x14ac:dyDescent="0.2">
      <c r="A9" s="14"/>
      <c r="B9" s="160" t="s">
        <v>117</v>
      </c>
      <c r="C9" s="15" t="s">
        <v>3</v>
      </c>
      <c r="D9" s="15" t="s">
        <v>116</v>
      </c>
      <c r="E9" s="15" t="s">
        <v>4</v>
      </c>
      <c r="F9" s="15" t="s">
        <v>5</v>
      </c>
      <c r="G9" s="10"/>
      <c r="H9" s="160" t="s">
        <v>117</v>
      </c>
      <c r="I9" s="15" t="s">
        <v>3</v>
      </c>
      <c r="J9" s="15" t="s">
        <v>113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57">
        <v>17078425.370000001</v>
      </c>
      <c r="C10" s="176">
        <v>4466917.5999999996</v>
      </c>
      <c r="D10" s="18">
        <v>3000780</v>
      </c>
      <c r="E10" s="18"/>
      <c r="F10" s="18">
        <f>SUM(B10:E10)</f>
        <v>24546122.969999999</v>
      </c>
      <c r="G10" s="19">
        <f>SUM(C10:F10)</f>
        <v>32013820.57</v>
      </c>
      <c r="H10" s="157">
        <v>20220824.77</v>
      </c>
      <c r="I10" s="176">
        <v>4207656.54</v>
      </c>
      <c r="J10" s="18">
        <v>3526065</v>
      </c>
      <c r="K10" s="18"/>
      <c r="L10" s="18">
        <f>SUM(H10:K10)</f>
        <v>27954546.309999999</v>
      </c>
    </row>
    <row r="11" spans="1:12" s="17" customFormat="1" x14ac:dyDescent="0.2">
      <c r="A11" s="17" t="s">
        <v>7</v>
      </c>
      <c r="B11" s="18">
        <v>1499159.35</v>
      </c>
      <c r="D11" s="18"/>
      <c r="E11" s="18"/>
      <c r="F11" s="18">
        <f t="shared" ref="F11" si="0">SUM(B11:E11)</f>
        <v>1499159.35</v>
      </c>
      <c r="G11" s="19">
        <f>SUM(C11:F11)</f>
        <v>1499159.35</v>
      </c>
      <c r="H11" s="18">
        <v>1498278.97</v>
      </c>
      <c r="J11" s="18"/>
      <c r="K11" s="18"/>
      <c r="L11" s="18">
        <f t="shared" ref="L11:L23" si="1">SUM(H11:K11)</f>
        <v>1498278.97</v>
      </c>
    </row>
    <row r="12" spans="1:12" s="17" customFormat="1" x14ac:dyDescent="0.2">
      <c r="A12" s="17" t="s">
        <v>96</v>
      </c>
      <c r="B12" s="18">
        <v>1581936.91</v>
      </c>
      <c r="D12" s="18"/>
      <c r="E12" s="18"/>
      <c r="F12" s="18">
        <f>SUM(B12:E12)</f>
        <v>1581936.91</v>
      </c>
      <c r="G12" s="19"/>
      <c r="H12" s="18">
        <v>1461296.98</v>
      </c>
      <c r="J12" s="18"/>
      <c r="K12" s="18"/>
      <c r="L12" s="18">
        <f>SUM(H12:K12)</f>
        <v>1461296.98</v>
      </c>
    </row>
    <row r="13" spans="1:12" s="17" customFormat="1" x14ac:dyDescent="0.2">
      <c r="A13" s="17" t="s">
        <v>8</v>
      </c>
      <c r="B13" s="18">
        <v>12570.54</v>
      </c>
      <c r="D13" s="18"/>
      <c r="E13" s="18"/>
      <c r="F13" s="18">
        <f t="shared" ref="F13:F23" si="2">SUM(B13:E13)</f>
        <v>12570.54</v>
      </c>
      <c r="G13" s="19">
        <f t="shared" ref="G13:G21" si="3">SUM(C13:F13)</f>
        <v>12570.54</v>
      </c>
      <c r="H13" s="18">
        <v>12575.89</v>
      </c>
      <c r="J13" s="18"/>
      <c r="K13" s="18"/>
      <c r="L13" s="18">
        <f t="shared" si="1"/>
        <v>12575.89</v>
      </c>
    </row>
    <row r="14" spans="1:12" s="17" customFormat="1" x14ac:dyDescent="0.2">
      <c r="A14" s="17" t="s">
        <v>9</v>
      </c>
      <c r="B14" s="20">
        <v>2358646</v>
      </c>
      <c r="D14" s="20"/>
      <c r="E14" s="18"/>
      <c r="F14" s="18">
        <f t="shared" si="2"/>
        <v>2358646</v>
      </c>
      <c r="G14" s="19">
        <f t="shared" si="3"/>
        <v>2358646</v>
      </c>
      <c r="H14" s="20">
        <v>2343996.69</v>
      </c>
      <c r="J14" s="20"/>
      <c r="K14" s="18"/>
      <c r="L14" s="18">
        <f t="shared" si="1"/>
        <v>2343996.69</v>
      </c>
    </row>
    <row r="15" spans="1:12" s="17" customFormat="1" x14ac:dyDescent="0.2">
      <c r="A15" s="17" t="s">
        <v>10</v>
      </c>
      <c r="B15" s="18">
        <v>1269155.94</v>
      </c>
      <c r="D15" s="18"/>
      <c r="E15" s="18"/>
      <c r="F15" s="18">
        <f t="shared" si="2"/>
        <v>1269155.94</v>
      </c>
      <c r="G15" s="19">
        <f t="shared" si="3"/>
        <v>1269155.94</v>
      </c>
      <c r="H15" s="18">
        <v>1333863.73</v>
      </c>
      <c r="J15" s="18"/>
      <c r="K15" s="18"/>
      <c r="L15" s="18">
        <f t="shared" si="1"/>
        <v>1333863.73</v>
      </c>
    </row>
    <row r="16" spans="1:12" s="17" customFormat="1" x14ac:dyDescent="0.2">
      <c r="A16" s="17" t="s">
        <v>11</v>
      </c>
      <c r="B16" s="18">
        <v>1072182.8400000001</v>
      </c>
      <c r="D16" s="18"/>
      <c r="E16" s="18"/>
      <c r="F16" s="18">
        <f t="shared" si="2"/>
        <v>1072182.8400000001</v>
      </c>
      <c r="G16" s="19">
        <f t="shared" si="3"/>
        <v>1072182.8400000001</v>
      </c>
      <c r="H16" s="18">
        <v>651390.98</v>
      </c>
      <c r="J16" s="18"/>
      <c r="K16" s="18"/>
      <c r="L16" s="18">
        <f t="shared" si="1"/>
        <v>651390.98</v>
      </c>
    </row>
    <row r="17" spans="1:12" s="17" customFormat="1" x14ac:dyDescent="0.2">
      <c r="A17" s="17" t="s">
        <v>12</v>
      </c>
      <c r="B17" s="21">
        <v>58184.04</v>
      </c>
      <c r="D17" s="21"/>
      <c r="E17" s="18"/>
      <c r="F17" s="18">
        <f t="shared" si="2"/>
        <v>58184.04</v>
      </c>
      <c r="G17" s="19">
        <f t="shared" si="3"/>
        <v>58184.04</v>
      </c>
      <c r="H17" s="21">
        <v>58436.24</v>
      </c>
      <c r="J17" s="21"/>
      <c r="K17" s="18"/>
      <c r="L17" s="18">
        <f t="shared" si="1"/>
        <v>58436.24</v>
      </c>
    </row>
    <row r="18" spans="1:12" s="17" customFormat="1" x14ac:dyDescent="0.2">
      <c r="A18" s="17" t="s">
        <v>13</v>
      </c>
      <c r="B18" s="21">
        <v>385326.5</v>
      </c>
      <c r="D18" s="21"/>
      <c r="E18" s="18"/>
      <c r="F18" s="18">
        <f t="shared" si="2"/>
        <v>385326.5</v>
      </c>
      <c r="G18" s="19">
        <f t="shared" si="3"/>
        <v>385326.5</v>
      </c>
      <c r="H18" s="21">
        <v>386738.72</v>
      </c>
      <c r="J18" s="21"/>
      <c r="K18" s="18"/>
      <c r="L18" s="18">
        <f t="shared" si="1"/>
        <v>386738.72</v>
      </c>
    </row>
    <row r="19" spans="1:12" s="17" customFormat="1" x14ac:dyDescent="0.2">
      <c r="A19" s="17" t="s">
        <v>14</v>
      </c>
      <c r="B19" s="18">
        <v>2240290.85</v>
      </c>
      <c r="D19" s="18"/>
      <c r="E19" s="18"/>
      <c r="F19" s="18">
        <f t="shared" si="2"/>
        <v>2240290.85</v>
      </c>
      <c r="G19" s="19">
        <f t="shared" si="3"/>
        <v>2240290.85</v>
      </c>
      <c r="H19" s="18">
        <v>1749160.77</v>
      </c>
      <c r="J19" s="18"/>
      <c r="K19" s="18"/>
      <c r="L19" s="18">
        <f t="shared" si="1"/>
        <v>1749160.77</v>
      </c>
    </row>
    <row r="20" spans="1:12" s="17" customFormat="1" x14ac:dyDescent="0.2">
      <c r="A20" s="17" t="s">
        <v>15</v>
      </c>
      <c r="B20" s="18">
        <v>247343.91</v>
      </c>
      <c r="D20" s="18"/>
      <c r="E20" s="18"/>
      <c r="F20" s="18">
        <f t="shared" si="2"/>
        <v>247343.91</v>
      </c>
      <c r="G20" s="19">
        <f t="shared" si="3"/>
        <v>247343.91</v>
      </c>
      <c r="H20" s="18">
        <v>543494.61</v>
      </c>
      <c r="J20" s="18"/>
      <c r="K20" s="18"/>
      <c r="L20" s="18">
        <f t="shared" si="1"/>
        <v>543494.61</v>
      </c>
    </row>
    <row r="21" spans="1:12" s="17" customFormat="1" x14ac:dyDescent="0.2">
      <c r="A21" s="17" t="s">
        <v>127</v>
      </c>
      <c r="B21" s="18">
        <v>851117.69</v>
      </c>
      <c r="D21" s="18"/>
      <c r="E21" s="18"/>
      <c r="F21" s="18">
        <f t="shared" si="2"/>
        <v>851117.69</v>
      </c>
      <c r="G21" s="19">
        <f t="shared" si="3"/>
        <v>851117.69</v>
      </c>
      <c r="H21" s="17">
        <v>855525.54</v>
      </c>
      <c r="J21" s="18"/>
      <c r="K21" s="18"/>
      <c r="L21" s="18">
        <f t="shared" si="1"/>
        <v>855525.54</v>
      </c>
    </row>
    <row r="22" spans="1:12" s="17" customFormat="1" x14ac:dyDescent="0.2">
      <c r="A22" s="17" t="s">
        <v>16</v>
      </c>
      <c r="B22" s="18">
        <v>299294.36</v>
      </c>
      <c r="D22" s="18"/>
      <c r="E22" s="18"/>
      <c r="F22" s="18">
        <f t="shared" si="2"/>
        <v>299294.36</v>
      </c>
      <c r="G22" s="19">
        <f>SUM(C22:F22)</f>
        <v>299294.36</v>
      </c>
      <c r="H22" s="18">
        <v>446105.06</v>
      </c>
      <c r="J22" s="18"/>
      <c r="K22" s="18"/>
      <c r="L22" s="18">
        <f>SUM(H22:K22)</f>
        <v>446105.06</v>
      </c>
    </row>
    <row r="23" spans="1:12" s="17" customFormat="1" x14ac:dyDescent="0.2">
      <c r="A23" s="17" t="s">
        <v>17</v>
      </c>
      <c r="B23" s="18">
        <v>8264821.7800000003</v>
      </c>
      <c r="D23" s="18"/>
      <c r="E23" s="18"/>
      <c r="F23" s="18">
        <f t="shared" si="2"/>
        <v>8264821.7800000003</v>
      </c>
      <c r="G23" s="19">
        <f>SUM(C23:F23)</f>
        <v>8264821.7800000003</v>
      </c>
      <c r="H23" s="18">
        <v>12390720.01</v>
      </c>
      <c r="J23" s="18"/>
      <c r="K23" s="18"/>
      <c r="L23" s="18">
        <f t="shared" si="1"/>
        <v>12390720.01</v>
      </c>
    </row>
    <row r="24" spans="1:12" s="14" customFormat="1" x14ac:dyDescent="0.2">
      <c r="B24" s="22"/>
      <c r="D24" s="22"/>
      <c r="E24" s="3"/>
      <c r="F24" s="3"/>
      <c r="G24" s="23"/>
      <c r="H24" s="22"/>
      <c r="J24" s="22"/>
      <c r="K24" s="3"/>
      <c r="L24" s="3"/>
    </row>
    <row r="25" spans="1:12" s="17" customFormat="1" x14ac:dyDescent="0.2">
      <c r="A25" s="24" t="s">
        <v>5</v>
      </c>
      <c r="B25" s="18">
        <f>SUM(B10:B24)</f>
        <v>37218456.080000006</v>
      </c>
      <c r="C25" s="177">
        <f>SUM(C10:C24)</f>
        <v>4466917.5999999996</v>
      </c>
      <c r="D25" s="18">
        <f>SUM(D10:D23)</f>
        <v>3000780</v>
      </c>
      <c r="E25" s="18">
        <f>SUM(E10:E24)</f>
        <v>0</v>
      </c>
      <c r="F25" s="18">
        <f>SUM(B25:E25)</f>
        <v>44686153.680000007</v>
      </c>
      <c r="G25" s="19">
        <f t="shared" ref="G25:K25" si="4">SUM(G10:G24)</f>
        <v>50571914.369999997</v>
      </c>
      <c r="H25" s="18">
        <f>SUM(H10:H24)</f>
        <v>43952408.959999993</v>
      </c>
      <c r="I25" s="177">
        <f>SUM(I10:I24)</f>
        <v>4207656.54</v>
      </c>
      <c r="J25" s="18">
        <f>SUM(J10:J23)</f>
        <v>3526065</v>
      </c>
      <c r="K25" s="18">
        <f t="shared" si="4"/>
        <v>0</v>
      </c>
      <c r="L25" s="18">
        <f>SUM(H25:K25)</f>
        <v>51686130.499999993</v>
      </c>
    </row>
    <row r="26" spans="1:12" x14ac:dyDescent="0.2">
      <c r="B26" s="3"/>
      <c r="C26" s="3"/>
      <c r="D26" s="3"/>
      <c r="E26" s="3"/>
      <c r="F26" s="3"/>
      <c r="G26" s="10"/>
    </row>
    <row r="27" spans="1:12" x14ac:dyDescent="0.2">
      <c r="A27" t="s">
        <v>18</v>
      </c>
      <c r="B27" s="3"/>
      <c r="C27" s="3"/>
      <c r="D27" s="3"/>
      <c r="E27" s="3"/>
      <c r="F27" s="3">
        <f>SUM(B27:E27)</f>
        <v>0</v>
      </c>
      <c r="G27" s="10"/>
      <c r="H27" s="3">
        <v>6733952.8799999999</v>
      </c>
      <c r="I27" s="3">
        <v>-259261.06</v>
      </c>
      <c r="J27" s="3">
        <v>525285</v>
      </c>
      <c r="L27" s="3">
        <f>SUM(H27:K27)</f>
        <v>6999976.8200000003</v>
      </c>
    </row>
    <row r="28" spans="1:12" x14ac:dyDescent="0.2">
      <c r="B28" s="3"/>
      <c r="C28" s="22"/>
      <c r="D28" s="3"/>
      <c r="E28" s="3"/>
      <c r="F28" s="7"/>
      <c r="G28" s="23"/>
      <c r="L28"/>
    </row>
    <row r="29" spans="1:12" x14ac:dyDescent="0.2">
      <c r="B29" s="3"/>
      <c r="C29" s="3"/>
      <c r="D29" s="3"/>
      <c r="E29" s="3"/>
      <c r="F29" s="3"/>
      <c r="G29" s="25"/>
    </row>
    <row r="30" spans="1:12" x14ac:dyDescent="0.2">
      <c r="B30" s="3"/>
      <c r="C30" s="3"/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  <c r="K32" s="3" t="s">
        <v>114</v>
      </c>
    </row>
    <row r="33" spans="2:12" x14ac:dyDescent="0.2">
      <c r="B33" s="3"/>
      <c r="C33" s="3"/>
      <c r="D33" s="3"/>
      <c r="E33" s="3" t="s">
        <v>129</v>
      </c>
      <c r="F33" s="3"/>
      <c r="G33" s="25"/>
      <c r="K33" s="3" t="s">
        <v>130</v>
      </c>
    </row>
    <row r="34" spans="2:12" x14ac:dyDescent="0.2">
      <c r="B34" s="3"/>
      <c r="C34" s="3"/>
      <c r="D34" s="3"/>
      <c r="E34" s="3" t="s">
        <v>110</v>
      </c>
      <c r="F34" s="3"/>
      <c r="G34" s="25"/>
      <c r="K34" s="3" t="s">
        <v>107</v>
      </c>
    </row>
    <row r="35" spans="2:12" x14ac:dyDescent="0.2">
      <c r="B35" s="3"/>
      <c r="C35" s="3"/>
      <c r="D35" s="3"/>
      <c r="E35" s="3" t="s">
        <v>111</v>
      </c>
      <c r="F35" s="3"/>
      <c r="G35" s="25"/>
      <c r="K35" s="3" t="s">
        <v>108</v>
      </c>
    </row>
    <row r="36" spans="2:12" x14ac:dyDescent="0.2">
      <c r="B36" s="3"/>
      <c r="C36" s="3"/>
      <c r="D36" s="3"/>
      <c r="E36" s="3" t="s">
        <v>112</v>
      </c>
      <c r="F36" s="3"/>
      <c r="G36" s="25"/>
      <c r="K36" s="3" t="s">
        <v>109</v>
      </c>
    </row>
    <row r="37" spans="2:12" x14ac:dyDescent="0.2">
      <c r="B37" s="3"/>
      <c r="C37" s="3"/>
      <c r="D37" s="3"/>
      <c r="E37" s="3"/>
      <c r="F37" s="3"/>
      <c r="G37" s="25"/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  <c r="L40" s="3" t="s">
        <v>0</v>
      </c>
    </row>
    <row r="41" spans="2:12" x14ac:dyDescent="0.2">
      <c r="B41" s="3"/>
      <c r="C41" s="3"/>
      <c r="D41" s="3"/>
      <c r="E41" s="3"/>
      <c r="F41" s="3"/>
      <c r="L41"/>
    </row>
    <row r="42" spans="2:12" x14ac:dyDescent="0.2">
      <c r="B42" s="3"/>
      <c r="C42" s="3"/>
      <c r="D42" s="3"/>
      <c r="E42" s="3"/>
      <c r="F42" s="3"/>
      <c r="K42"/>
      <c r="L42"/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</row>
    <row r="45" spans="2:12" x14ac:dyDescent="0.2">
      <c r="B45" s="3"/>
      <c r="C45" s="3"/>
      <c r="D45" s="3"/>
      <c r="E45" s="3"/>
      <c r="F45" s="3"/>
    </row>
    <row r="46" spans="2:12" x14ac:dyDescent="0.2">
      <c r="F46" s="3"/>
    </row>
    <row r="77" spans="7:7" x14ac:dyDescent="0.2">
      <c r="G77" s="11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ignoredErrors>
    <ignoredError sqref="J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30"/>
  <sheetViews>
    <sheetView showGridLines="0" zoomScale="120" zoomScaleNormal="120" workbookViewId="0">
      <selection activeCell="A5" sqref="A5:XFD6"/>
    </sheetView>
  </sheetViews>
  <sheetFormatPr defaultRowHeight="12.75" x14ac:dyDescent="0.2"/>
  <cols>
    <col min="1" max="1" width="31.7109375" style="26" customWidth="1"/>
    <col min="2" max="2" width="23.5703125" style="92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52" customWidth="1"/>
    <col min="9" max="9" width="0" style="3" hidden="1" customWidth="1"/>
    <col min="10" max="10" width="12.85546875" style="3" bestFit="1" customWidth="1"/>
  </cols>
  <sheetData>
    <row r="9" spans="1:10" x14ac:dyDescent="0.2">
      <c r="A9"/>
      <c r="B9" s="11"/>
      <c r="C9"/>
      <c r="D9"/>
      <c r="E9" s="30"/>
      <c r="F9" s="3"/>
      <c r="H9" s="35" t="s">
        <v>95</v>
      </c>
      <c r="I9" s="31" t="s">
        <v>19</v>
      </c>
      <c r="J9" s="31" t="s">
        <v>88</v>
      </c>
    </row>
    <row r="10" spans="1:10" x14ac:dyDescent="0.2">
      <c r="A10" s="32" t="s">
        <v>20</v>
      </c>
      <c r="B10" s="96" t="s">
        <v>21</v>
      </c>
      <c r="C10" s="32" t="s">
        <v>22</v>
      </c>
      <c r="D10" s="33" t="s">
        <v>23</v>
      </c>
      <c r="E10" s="34" t="s">
        <v>24</v>
      </c>
      <c r="F10" s="35" t="s">
        <v>25</v>
      </c>
      <c r="G10" s="35" t="s">
        <v>26</v>
      </c>
      <c r="H10" s="35" t="s">
        <v>27</v>
      </c>
      <c r="I10" s="31" t="s">
        <v>28</v>
      </c>
      <c r="J10" s="31" t="s">
        <v>89</v>
      </c>
    </row>
    <row r="11" spans="1:10" s="16" customFormat="1" x14ac:dyDescent="0.2">
      <c r="A11" s="36"/>
      <c r="B11" s="97" t="s">
        <v>29</v>
      </c>
      <c r="C11" s="37" t="s">
        <v>30</v>
      </c>
      <c r="D11" s="38" t="s">
        <v>31</v>
      </c>
      <c r="E11" s="39" t="s">
        <v>32</v>
      </c>
      <c r="F11" s="40" t="s">
        <v>33</v>
      </c>
      <c r="G11" s="40" t="s">
        <v>34</v>
      </c>
      <c r="H11" s="40" t="s">
        <v>35</v>
      </c>
      <c r="I11" s="41" t="s">
        <v>36</v>
      </c>
      <c r="J11" s="41" t="s">
        <v>35</v>
      </c>
    </row>
    <row r="12" spans="1:10" ht="12" customHeight="1" x14ac:dyDescent="0.2">
      <c r="A12" s="42" t="s">
        <v>37</v>
      </c>
      <c r="B12" s="86" t="s">
        <v>199</v>
      </c>
      <c r="D12" s="90">
        <v>42369</v>
      </c>
      <c r="E12" s="30">
        <v>20220024.77</v>
      </c>
      <c r="F12" s="30">
        <v>20220024.77</v>
      </c>
      <c r="G12" s="30">
        <v>20220024.77</v>
      </c>
      <c r="H12" s="172">
        <v>8353.18</v>
      </c>
      <c r="J12" s="187">
        <f>SUM(H12)</f>
        <v>8353.18</v>
      </c>
    </row>
    <row r="13" spans="1:10" ht="12" customHeight="1" x14ac:dyDescent="0.2">
      <c r="A13" s="42"/>
      <c r="B13" s="86" t="s">
        <v>202</v>
      </c>
      <c r="D13" s="90">
        <v>42369</v>
      </c>
      <c r="E13" s="30">
        <v>800</v>
      </c>
      <c r="F13" s="30">
        <v>800</v>
      </c>
      <c r="G13" s="28">
        <v>800</v>
      </c>
      <c r="H13" s="152">
        <v>136.55000000000001</v>
      </c>
      <c r="J13" s="192">
        <f t="shared" ref="J13:J76" si="0">SUM(H13)</f>
        <v>136.55000000000001</v>
      </c>
    </row>
    <row r="14" spans="1:10" x14ac:dyDescent="0.2">
      <c r="B14" s="92" t="s">
        <v>165</v>
      </c>
      <c r="C14" s="26" t="s">
        <v>123</v>
      </c>
      <c r="D14" s="44">
        <v>42632</v>
      </c>
      <c r="E14" s="28">
        <v>248000</v>
      </c>
      <c r="F14" s="28">
        <v>248000</v>
      </c>
      <c r="G14" s="28">
        <v>247193.01</v>
      </c>
      <c r="H14" s="152">
        <v>594</v>
      </c>
      <c r="J14" s="192">
        <f t="shared" si="0"/>
        <v>594</v>
      </c>
    </row>
    <row r="15" spans="1:10" x14ac:dyDescent="0.2">
      <c r="B15" s="161" t="s">
        <v>166</v>
      </c>
      <c r="C15" s="26" t="s">
        <v>124</v>
      </c>
      <c r="D15" s="44">
        <v>42639</v>
      </c>
      <c r="E15" s="28">
        <v>248000</v>
      </c>
      <c r="F15" s="28">
        <v>248000</v>
      </c>
      <c r="G15" s="28">
        <v>247014.7</v>
      </c>
      <c r="H15" s="152">
        <v>562.5</v>
      </c>
      <c r="J15" s="192">
        <f t="shared" si="0"/>
        <v>562.5</v>
      </c>
    </row>
    <row r="16" spans="1:10" s="92" customFormat="1" x14ac:dyDescent="0.2">
      <c r="B16" s="24" t="s">
        <v>168</v>
      </c>
      <c r="C16" s="159" t="s">
        <v>135</v>
      </c>
      <c r="D16" s="90">
        <v>42758</v>
      </c>
      <c r="E16" s="30">
        <v>248000</v>
      </c>
      <c r="F16" s="30">
        <v>248000</v>
      </c>
      <c r="G16" s="30">
        <v>247014.7</v>
      </c>
      <c r="H16" s="156">
        <v>592.20000000000005</v>
      </c>
      <c r="I16" s="3"/>
      <c r="J16" s="192">
        <f t="shared" si="0"/>
        <v>592.20000000000005</v>
      </c>
    </row>
    <row r="17" spans="1:11" s="92" customFormat="1" x14ac:dyDescent="0.2">
      <c r="B17" s="92" t="s">
        <v>169</v>
      </c>
      <c r="C17" s="159" t="s">
        <v>126</v>
      </c>
      <c r="D17" s="44">
        <v>42654</v>
      </c>
      <c r="E17" s="30">
        <v>248000</v>
      </c>
      <c r="F17" s="30">
        <v>248000</v>
      </c>
      <c r="G17" s="28">
        <v>247014.2</v>
      </c>
      <c r="H17" s="152">
        <v>594</v>
      </c>
      <c r="I17" s="3"/>
      <c r="J17" s="192">
        <f t="shared" si="0"/>
        <v>594</v>
      </c>
    </row>
    <row r="18" spans="1:11" s="92" customFormat="1" x14ac:dyDescent="0.2">
      <c r="B18" s="92" t="s">
        <v>170</v>
      </c>
      <c r="C18" s="46" t="s">
        <v>132</v>
      </c>
      <c r="D18" s="90">
        <v>42608</v>
      </c>
      <c r="E18" s="30">
        <v>248000</v>
      </c>
      <c r="F18" s="30">
        <v>248000</v>
      </c>
      <c r="G18" s="28">
        <v>247920.64000000001</v>
      </c>
      <c r="H18" s="152">
        <v>372.6</v>
      </c>
      <c r="I18" s="3"/>
      <c r="J18" s="192">
        <f t="shared" si="0"/>
        <v>372.6</v>
      </c>
    </row>
    <row r="19" spans="1:11" s="92" customFormat="1" x14ac:dyDescent="0.2">
      <c r="B19" s="92" t="s">
        <v>171</v>
      </c>
      <c r="C19" s="46" t="s">
        <v>133</v>
      </c>
      <c r="D19" s="90">
        <v>42611</v>
      </c>
      <c r="E19" s="30">
        <v>248000</v>
      </c>
      <c r="F19" s="30">
        <v>248000</v>
      </c>
      <c r="G19" s="28">
        <v>247838.8</v>
      </c>
      <c r="H19" s="152">
        <v>342</v>
      </c>
      <c r="I19" s="3"/>
      <c r="J19" s="192">
        <f t="shared" si="0"/>
        <v>342</v>
      </c>
    </row>
    <row r="20" spans="1:11" s="92" customFormat="1" x14ac:dyDescent="0.2">
      <c r="B20" s="92" t="s">
        <v>172</v>
      </c>
      <c r="C20" s="46" t="s">
        <v>134</v>
      </c>
      <c r="D20" s="90">
        <v>42762</v>
      </c>
      <c r="E20" s="30">
        <v>2000000</v>
      </c>
      <c r="F20" s="30">
        <v>2000000</v>
      </c>
      <c r="G20" s="28">
        <v>1994380</v>
      </c>
      <c r="H20" s="152">
        <v>3000.6</v>
      </c>
      <c r="I20" s="3"/>
      <c r="J20" s="192">
        <f t="shared" si="0"/>
        <v>3000.6</v>
      </c>
    </row>
    <row r="21" spans="1:11" s="92" customFormat="1" x14ac:dyDescent="0.2">
      <c r="B21" s="92" t="s">
        <v>173</v>
      </c>
      <c r="C21" s="46" t="s">
        <v>136</v>
      </c>
      <c r="D21" s="90">
        <v>42765</v>
      </c>
      <c r="E21" s="30">
        <v>248000</v>
      </c>
      <c r="F21" s="30">
        <v>248000</v>
      </c>
      <c r="G21" s="28">
        <v>248182.53</v>
      </c>
      <c r="H21" s="152">
        <v>529.20000000000005</v>
      </c>
      <c r="I21" s="3"/>
      <c r="J21" s="192">
        <f t="shared" si="0"/>
        <v>529.20000000000005</v>
      </c>
    </row>
    <row r="22" spans="1:11" s="92" customFormat="1" x14ac:dyDescent="0.2">
      <c r="A22" s="169" t="s">
        <v>192</v>
      </c>
      <c r="B22" s="92" t="s">
        <v>174</v>
      </c>
      <c r="C22" s="46" t="s">
        <v>151</v>
      </c>
      <c r="D22" s="90">
        <v>42781</v>
      </c>
      <c r="E22" s="30">
        <v>1000000</v>
      </c>
      <c r="F22" s="30">
        <v>1000000</v>
      </c>
      <c r="G22" s="28">
        <v>997890</v>
      </c>
      <c r="H22" s="152">
        <v>2287.8000000000002</v>
      </c>
      <c r="I22" s="3"/>
      <c r="J22" s="192">
        <f t="shared" si="0"/>
        <v>2287.8000000000002</v>
      </c>
    </row>
    <row r="23" spans="1:11" s="92" customFormat="1" x14ac:dyDescent="0.2">
      <c r="A23" s="169" t="s">
        <v>193</v>
      </c>
      <c r="B23" s="92" t="s">
        <v>175</v>
      </c>
      <c r="C23" s="46" t="s">
        <v>137</v>
      </c>
      <c r="D23" s="90">
        <v>42433</v>
      </c>
      <c r="E23" s="30">
        <v>248000</v>
      </c>
      <c r="F23" s="30">
        <v>248000</v>
      </c>
      <c r="G23" s="28">
        <v>248000</v>
      </c>
      <c r="H23" s="152">
        <v>310.5</v>
      </c>
      <c r="I23" s="3"/>
      <c r="J23" s="192">
        <f t="shared" si="0"/>
        <v>310.5</v>
      </c>
      <c r="K23"/>
    </row>
    <row r="24" spans="1:11" ht="12.75" customHeight="1" x14ac:dyDescent="0.2">
      <c r="A24" s="169" t="s">
        <v>194</v>
      </c>
      <c r="B24" s="92" t="s">
        <v>176</v>
      </c>
      <c r="C24" s="46" t="s">
        <v>138</v>
      </c>
      <c r="D24" s="90">
        <v>42433</v>
      </c>
      <c r="E24" s="30">
        <v>248000</v>
      </c>
      <c r="F24" s="30">
        <v>248000</v>
      </c>
      <c r="G24" s="28">
        <v>247962.8</v>
      </c>
      <c r="H24" s="152">
        <v>248.4</v>
      </c>
      <c r="J24" s="192">
        <f t="shared" si="0"/>
        <v>248.4</v>
      </c>
    </row>
    <row r="25" spans="1:11" ht="12.75" customHeight="1" x14ac:dyDescent="0.2">
      <c r="A25" s="169" t="s">
        <v>195</v>
      </c>
      <c r="B25" s="92" t="s">
        <v>177</v>
      </c>
      <c r="C25" s="46" t="s">
        <v>139</v>
      </c>
      <c r="D25" s="90">
        <v>42531</v>
      </c>
      <c r="E25" s="30">
        <v>248000</v>
      </c>
      <c r="F25" s="30">
        <v>248000</v>
      </c>
      <c r="G25" s="28">
        <v>247945.44</v>
      </c>
      <c r="H25" s="152">
        <v>310.5</v>
      </c>
      <c r="J25" s="192">
        <f t="shared" si="0"/>
        <v>310.5</v>
      </c>
    </row>
    <row r="26" spans="1:11" ht="12.75" customHeight="1" x14ac:dyDescent="0.2">
      <c r="A26" s="169" t="s">
        <v>189</v>
      </c>
      <c r="B26" s="92" t="s">
        <v>178</v>
      </c>
      <c r="C26" s="46" t="s">
        <v>140</v>
      </c>
      <c r="D26" s="90">
        <v>42626</v>
      </c>
      <c r="E26" s="30">
        <v>248000</v>
      </c>
      <c r="F26" s="30">
        <v>248000</v>
      </c>
      <c r="G26" s="28">
        <v>247831.36</v>
      </c>
      <c r="H26" s="152">
        <v>372.6</v>
      </c>
      <c r="J26" s="192">
        <f t="shared" si="0"/>
        <v>372.6</v>
      </c>
    </row>
    <row r="27" spans="1:11" ht="12.75" customHeight="1" x14ac:dyDescent="0.2">
      <c r="A27" s="169" t="s">
        <v>187</v>
      </c>
      <c r="B27" s="92" t="s">
        <v>159</v>
      </c>
      <c r="C27" s="46" t="s">
        <v>152</v>
      </c>
      <c r="D27" s="90">
        <v>42933</v>
      </c>
      <c r="E27" s="30">
        <v>248000</v>
      </c>
      <c r="F27" s="30">
        <v>248000</v>
      </c>
      <c r="G27" s="28">
        <v>247150.35</v>
      </c>
      <c r="H27" s="152">
        <v>632.70000000000005</v>
      </c>
      <c r="J27" s="192">
        <f t="shared" si="0"/>
        <v>632.70000000000005</v>
      </c>
    </row>
    <row r="28" spans="1:11" ht="12.75" customHeight="1" x14ac:dyDescent="0.2">
      <c r="A28" s="169" t="s">
        <v>191</v>
      </c>
      <c r="B28" s="92" t="s">
        <v>160</v>
      </c>
      <c r="C28" s="46" t="s">
        <v>153</v>
      </c>
      <c r="D28" s="90">
        <v>42940</v>
      </c>
      <c r="E28" s="30">
        <v>248000</v>
      </c>
      <c r="F28" s="30">
        <v>248000</v>
      </c>
      <c r="G28" s="28">
        <v>247098.27</v>
      </c>
      <c r="H28" s="152">
        <v>623.70000000000005</v>
      </c>
      <c r="J28" s="192">
        <f t="shared" si="0"/>
        <v>623.70000000000005</v>
      </c>
    </row>
    <row r="29" spans="1:11" ht="12.75" customHeight="1" x14ac:dyDescent="0.2">
      <c r="A29" s="170" t="s">
        <v>190</v>
      </c>
      <c r="B29" s="92" t="s">
        <v>161</v>
      </c>
      <c r="C29" s="46" t="s">
        <v>154</v>
      </c>
      <c r="D29" s="90">
        <v>42947</v>
      </c>
      <c r="E29" s="30">
        <v>248000</v>
      </c>
      <c r="F29" s="30">
        <v>248000</v>
      </c>
      <c r="G29" s="28">
        <v>247388.43</v>
      </c>
      <c r="H29" s="152">
        <v>719.1</v>
      </c>
      <c r="J29" s="192">
        <f t="shared" si="0"/>
        <v>719.1</v>
      </c>
    </row>
    <row r="30" spans="1:11" ht="12.75" customHeight="1" x14ac:dyDescent="0.2">
      <c r="A30" s="171" t="s">
        <v>196</v>
      </c>
      <c r="B30" s="92" t="s">
        <v>164</v>
      </c>
      <c r="C30" s="46" t="s">
        <v>155</v>
      </c>
      <c r="D30" s="90">
        <v>42954</v>
      </c>
      <c r="E30" s="30">
        <v>248000</v>
      </c>
      <c r="F30" s="30">
        <v>248000</v>
      </c>
      <c r="G30" s="28">
        <v>247336.1</v>
      </c>
      <c r="H30" s="152">
        <v>685.8</v>
      </c>
      <c r="J30" s="192">
        <f t="shared" si="0"/>
        <v>685.8</v>
      </c>
    </row>
    <row r="31" spans="1:11" ht="12.75" customHeight="1" x14ac:dyDescent="0.2">
      <c r="A31" s="171" t="s">
        <v>200</v>
      </c>
      <c r="B31" s="92" t="s">
        <v>163</v>
      </c>
      <c r="C31" s="46" t="s">
        <v>156</v>
      </c>
      <c r="D31" s="90" t="s">
        <v>157</v>
      </c>
      <c r="E31" s="30">
        <v>248000</v>
      </c>
      <c r="F31" s="30">
        <v>248000</v>
      </c>
      <c r="G31" s="28">
        <v>247069.26</v>
      </c>
      <c r="H31" s="152">
        <v>657</v>
      </c>
      <c r="J31" s="192">
        <f t="shared" si="0"/>
        <v>657</v>
      </c>
    </row>
    <row r="32" spans="1:11" ht="12.75" customHeight="1" x14ac:dyDescent="0.2">
      <c r="A32" s="171" t="s">
        <v>201</v>
      </c>
      <c r="B32" s="92" t="s">
        <v>162</v>
      </c>
      <c r="C32" s="46" t="s">
        <v>158</v>
      </c>
      <c r="D32" s="90">
        <v>42975</v>
      </c>
      <c r="E32" s="30">
        <v>248000</v>
      </c>
      <c r="F32" s="30">
        <v>248000</v>
      </c>
      <c r="G32" s="28">
        <v>247695.95</v>
      </c>
      <c r="H32" s="152">
        <v>748.8</v>
      </c>
      <c r="J32" s="192">
        <f t="shared" si="0"/>
        <v>748.8</v>
      </c>
    </row>
    <row r="33" spans="1:10" ht="12.75" customHeight="1" x14ac:dyDescent="0.2">
      <c r="A33" s="171"/>
      <c r="B33" s="92" t="s">
        <v>197</v>
      </c>
      <c r="C33" s="46" t="s">
        <v>198</v>
      </c>
      <c r="D33" s="90">
        <v>42962</v>
      </c>
      <c r="E33" s="30">
        <v>500000</v>
      </c>
      <c r="F33" s="30">
        <v>535090</v>
      </c>
      <c r="G33" s="28">
        <v>533795</v>
      </c>
      <c r="H33" s="152">
        <v>570.46</v>
      </c>
      <c r="J33" s="192">
        <f t="shared" si="0"/>
        <v>570.46</v>
      </c>
    </row>
    <row r="34" spans="1:10" ht="12.75" customHeight="1" x14ac:dyDescent="0.2">
      <c r="A34" s="171"/>
      <c r="B34" s="24" t="s">
        <v>167</v>
      </c>
      <c r="C34" s="159" t="s">
        <v>118</v>
      </c>
      <c r="D34" s="90">
        <v>42335</v>
      </c>
      <c r="E34" s="188">
        <v>248000</v>
      </c>
      <c r="F34" s="30">
        <v>248000</v>
      </c>
      <c r="G34" s="30">
        <v>0</v>
      </c>
      <c r="H34" s="156">
        <v>468.9</v>
      </c>
      <c r="J34" s="192">
        <f t="shared" ref="J34" si="1">SUM(H34)</f>
        <v>468.9</v>
      </c>
    </row>
    <row r="35" spans="1:10" ht="13.5" thickBot="1" x14ac:dyDescent="0.25">
      <c r="B35" s="102"/>
      <c r="C35" s="103" t="s">
        <v>92</v>
      </c>
      <c r="D35" s="104"/>
      <c r="E35" s="108">
        <f>SUM(E12:E33)</f>
        <v>27936824.77</v>
      </c>
      <c r="F35" s="108">
        <f>SUM(F12:F33)</f>
        <v>27971914.77</v>
      </c>
      <c r="G35" s="108">
        <f>SUM(G12:G34)</f>
        <v>27954546.310000006</v>
      </c>
      <c r="H35" s="153">
        <f>SUM(H12:H34)</f>
        <v>23713.09</v>
      </c>
      <c r="I35" s="109"/>
      <c r="J35" s="193">
        <f>SUM(H35)</f>
        <v>23713.09</v>
      </c>
    </row>
    <row r="36" spans="1:10" ht="13.5" thickTop="1" x14ac:dyDescent="0.2">
      <c r="B36" s="102"/>
      <c r="C36" s="103"/>
      <c r="D36" s="104"/>
      <c r="E36" s="189"/>
      <c r="F36" s="189"/>
      <c r="G36" s="189"/>
      <c r="H36" s="190"/>
      <c r="I36" s="191"/>
      <c r="J36" s="192"/>
    </row>
    <row r="37" spans="1:10" x14ac:dyDescent="0.2">
      <c r="B37" s="102"/>
      <c r="C37" s="103"/>
      <c r="D37" s="104"/>
      <c r="E37" s="189"/>
      <c r="F37" s="189"/>
      <c r="G37" s="189"/>
      <c r="H37" s="190"/>
      <c r="I37" s="191"/>
      <c r="J37" s="192"/>
    </row>
    <row r="38" spans="1:10" x14ac:dyDescent="0.2">
      <c r="B38" s="102"/>
      <c r="C38" s="103"/>
      <c r="D38" s="104"/>
      <c r="E38" s="189"/>
      <c r="F38" s="189"/>
      <c r="G38" s="189"/>
      <c r="H38" s="190"/>
      <c r="I38" s="191"/>
      <c r="J38" s="192"/>
    </row>
    <row r="39" spans="1:10" x14ac:dyDescent="0.2">
      <c r="B39" s="102"/>
      <c r="C39" s="103"/>
      <c r="D39" s="104"/>
      <c r="E39" s="189"/>
      <c r="F39" s="189"/>
      <c r="G39" s="189"/>
      <c r="H39" s="190"/>
      <c r="I39" s="191"/>
      <c r="J39" s="192"/>
    </row>
    <row r="40" spans="1:10" x14ac:dyDescent="0.2">
      <c r="B40" s="102"/>
      <c r="C40" s="103"/>
      <c r="D40" s="104"/>
      <c r="E40" s="189"/>
      <c r="F40" s="189"/>
      <c r="G40" s="189"/>
      <c r="H40" s="190"/>
      <c r="I40" s="191"/>
      <c r="J40" s="192"/>
    </row>
    <row r="41" spans="1:10" x14ac:dyDescent="0.2">
      <c r="B41" s="102"/>
      <c r="C41" s="103"/>
      <c r="D41" s="104"/>
      <c r="E41" s="189"/>
      <c r="F41" s="189"/>
      <c r="G41" s="189"/>
      <c r="H41" s="190"/>
      <c r="I41" s="191"/>
      <c r="J41" s="192"/>
    </row>
    <row r="42" spans="1:10" x14ac:dyDescent="0.2">
      <c r="B42" s="102"/>
      <c r="C42" s="103"/>
      <c r="D42" s="104"/>
      <c r="E42" s="189"/>
      <c r="F42" s="189"/>
      <c r="G42" s="189"/>
      <c r="H42" s="190"/>
      <c r="I42" s="191"/>
      <c r="J42" s="192"/>
    </row>
    <row r="43" spans="1:10" x14ac:dyDescent="0.2">
      <c r="B43" s="102"/>
      <c r="C43" s="103"/>
      <c r="D43" s="104"/>
      <c r="E43" s="189"/>
      <c r="F43" s="189"/>
      <c r="G43" s="189"/>
      <c r="H43" s="190"/>
      <c r="I43" s="191"/>
      <c r="J43" s="192"/>
    </row>
    <row r="44" spans="1:10" x14ac:dyDescent="0.2">
      <c r="B44" s="102"/>
      <c r="C44" s="103"/>
      <c r="D44" s="104"/>
      <c r="E44" s="189"/>
      <c r="F44" s="189"/>
      <c r="G44" s="189"/>
      <c r="H44" s="190"/>
      <c r="I44" s="191"/>
      <c r="J44" s="192"/>
    </row>
    <row r="45" spans="1:10" x14ac:dyDescent="0.2">
      <c r="B45" s="102"/>
      <c r="C45" s="103"/>
      <c r="D45" s="104"/>
      <c r="E45" s="189"/>
      <c r="F45" s="189"/>
      <c r="G45" s="189"/>
      <c r="H45" s="190"/>
      <c r="I45" s="191"/>
      <c r="J45" s="192"/>
    </row>
    <row r="46" spans="1:10" x14ac:dyDescent="0.2">
      <c r="B46" s="102"/>
      <c r="C46" s="103"/>
      <c r="D46" s="104"/>
      <c r="E46" s="189"/>
      <c r="F46" s="189"/>
      <c r="G46" s="189"/>
      <c r="H46" s="190"/>
      <c r="I46" s="191"/>
      <c r="J46" s="192"/>
    </row>
    <row r="47" spans="1:10" x14ac:dyDescent="0.2">
      <c r="B47" s="102"/>
      <c r="C47" s="103"/>
      <c r="D47" s="104"/>
      <c r="E47" s="189"/>
      <c r="F47" s="189"/>
      <c r="G47" s="189"/>
      <c r="H47" s="190"/>
      <c r="I47" s="191"/>
      <c r="J47" s="192"/>
    </row>
    <row r="48" spans="1:10" x14ac:dyDescent="0.2">
      <c r="B48" s="102"/>
      <c r="C48" s="103"/>
      <c r="D48" s="104"/>
      <c r="E48" s="189"/>
      <c r="F48" s="189"/>
      <c r="G48" s="189"/>
      <c r="H48" s="190"/>
      <c r="I48" s="191"/>
      <c r="J48" s="192"/>
    </row>
    <row r="49" spans="1:11" x14ac:dyDescent="0.2">
      <c r="B49" s="102"/>
      <c r="C49" s="103"/>
      <c r="D49" s="104"/>
      <c r="E49" s="189"/>
      <c r="F49" s="189"/>
      <c r="G49" s="189"/>
      <c r="H49" s="190"/>
      <c r="I49" s="191"/>
      <c r="J49" s="192"/>
    </row>
    <row r="50" spans="1:11" x14ac:dyDescent="0.2">
      <c r="B50" s="102"/>
      <c r="C50" s="103"/>
      <c r="D50" s="104"/>
      <c r="E50" s="189"/>
      <c r="F50" s="189"/>
      <c r="G50" s="189"/>
      <c r="H50" s="190"/>
      <c r="I50" s="191"/>
      <c r="J50" s="192"/>
    </row>
    <row r="51" spans="1:11" x14ac:dyDescent="0.2">
      <c r="B51" s="102"/>
      <c r="C51" s="103"/>
      <c r="D51" s="104"/>
      <c r="E51" s="189"/>
      <c r="F51" s="189"/>
      <c r="G51" s="189"/>
      <c r="H51" s="190"/>
      <c r="I51" s="191"/>
      <c r="J51" s="192"/>
    </row>
    <row r="52" spans="1:11" x14ac:dyDescent="0.2">
      <c r="B52" s="102"/>
      <c r="C52" s="103"/>
      <c r="D52" s="104"/>
      <c r="E52" s="189"/>
      <c r="F52" s="189"/>
      <c r="G52" s="189"/>
      <c r="H52" s="190"/>
      <c r="I52" s="191"/>
      <c r="J52" s="192"/>
    </row>
    <row r="53" spans="1:11" x14ac:dyDescent="0.2">
      <c r="B53" s="102"/>
      <c r="C53" s="103"/>
      <c r="D53" s="104"/>
      <c r="E53" s="189"/>
      <c r="F53" s="189"/>
      <c r="G53" s="189"/>
      <c r="H53" s="190"/>
      <c r="I53" s="191"/>
      <c r="J53" s="192"/>
    </row>
    <row r="54" spans="1:11" x14ac:dyDescent="0.2">
      <c r="B54" s="102"/>
      <c r="C54" s="103"/>
      <c r="D54" s="104"/>
      <c r="E54" s="189"/>
      <c r="F54" s="189"/>
      <c r="G54" s="189"/>
      <c r="H54" s="190"/>
      <c r="I54" s="191"/>
      <c r="J54" s="31" t="s">
        <v>88</v>
      </c>
    </row>
    <row r="55" spans="1:11" s="11" customFormat="1" x14ac:dyDescent="0.2">
      <c r="A55" s="32" t="s">
        <v>20</v>
      </c>
      <c r="B55" s="96" t="s">
        <v>21</v>
      </c>
      <c r="C55" s="32" t="s">
        <v>22</v>
      </c>
      <c r="D55" s="33" t="s">
        <v>23</v>
      </c>
      <c r="E55" s="34" t="s">
        <v>24</v>
      </c>
      <c r="F55" s="35" t="s">
        <v>25</v>
      </c>
      <c r="G55" s="35" t="s">
        <v>26</v>
      </c>
      <c r="H55" s="35" t="s">
        <v>27</v>
      </c>
      <c r="I55" s="31" t="s">
        <v>28</v>
      </c>
      <c r="J55" s="31" t="s">
        <v>89</v>
      </c>
    </row>
    <row r="56" spans="1:11" s="11" customFormat="1" x14ac:dyDescent="0.2">
      <c r="A56" s="36"/>
      <c r="B56" s="97" t="s">
        <v>29</v>
      </c>
      <c r="C56" s="37" t="s">
        <v>30</v>
      </c>
      <c r="D56" s="38" t="s">
        <v>31</v>
      </c>
      <c r="E56" s="39" t="s">
        <v>32</v>
      </c>
      <c r="F56" s="40" t="s">
        <v>33</v>
      </c>
      <c r="G56" s="40" t="s">
        <v>34</v>
      </c>
      <c r="H56" s="40" t="s">
        <v>35</v>
      </c>
      <c r="I56" s="41" t="s">
        <v>36</v>
      </c>
      <c r="J56" s="41" t="s">
        <v>35</v>
      </c>
      <c r="K56"/>
    </row>
    <row r="57" spans="1:11" x14ac:dyDescent="0.2">
      <c r="A57" s="89"/>
      <c r="B57" s="24"/>
      <c r="C57" s="87"/>
      <c r="D57" s="90"/>
      <c r="E57" s="11"/>
      <c r="G57" s="28"/>
      <c r="J57" s="192"/>
      <c r="K57" s="92"/>
    </row>
    <row r="58" spans="1:11" s="92" customFormat="1" x14ac:dyDescent="0.2">
      <c r="A58" s="42" t="s">
        <v>7</v>
      </c>
      <c r="B58" s="86" t="s">
        <v>199</v>
      </c>
      <c r="C58" s="26"/>
      <c r="D58" s="90">
        <v>42369</v>
      </c>
      <c r="E58" s="30">
        <v>1498278.97</v>
      </c>
      <c r="F58" s="30">
        <v>1498278.97</v>
      </c>
      <c r="G58" s="30">
        <v>1498278.97</v>
      </c>
      <c r="H58" s="152">
        <v>637.62</v>
      </c>
      <c r="I58" s="3"/>
      <c r="J58" s="192">
        <f t="shared" si="0"/>
        <v>637.62</v>
      </c>
      <c r="K58"/>
    </row>
    <row r="59" spans="1:11" x14ac:dyDescent="0.2">
      <c r="A59" s="42"/>
      <c r="B59" s="86"/>
      <c r="C59"/>
      <c r="D59" s="90"/>
      <c r="E59" s="88"/>
      <c r="F59" s="88"/>
      <c r="G59" s="88"/>
      <c r="H59" s="30"/>
      <c r="J59" s="192"/>
    </row>
    <row r="60" spans="1:11" x14ac:dyDescent="0.2">
      <c r="A60" s="42" t="s">
        <v>96</v>
      </c>
      <c r="B60" s="86" t="s">
        <v>199</v>
      </c>
      <c r="D60" s="90">
        <v>42369</v>
      </c>
      <c r="E60" s="88">
        <v>1461296.98</v>
      </c>
      <c r="F60" s="88">
        <v>1461296.98</v>
      </c>
      <c r="G60" s="88">
        <v>1461296.98</v>
      </c>
      <c r="H60" s="88">
        <v>651.79999999999995</v>
      </c>
      <c r="J60" s="192">
        <f t="shared" si="0"/>
        <v>651.79999999999995</v>
      </c>
      <c r="K60" s="92"/>
    </row>
    <row r="61" spans="1:11" s="92" customFormat="1" x14ac:dyDescent="0.2">
      <c r="A61" s="47"/>
      <c r="B61" s="98"/>
      <c r="C61" s="48"/>
      <c r="D61" s="49"/>
      <c r="E61" s="34"/>
      <c r="F61" s="34"/>
      <c r="G61" s="34"/>
      <c r="H61" s="88"/>
      <c r="I61" s="31"/>
      <c r="J61" s="192"/>
      <c r="K61" s="91"/>
    </row>
    <row r="62" spans="1:11" x14ac:dyDescent="0.2">
      <c r="A62" s="42" t="s">
        <v>8</v>
      </c>
      <c r="B62" s="86" t="s">
        <v>199</v>
      </c>
      <c r="D62" s="90">
        <v>42369</v>
      </c>
      <c r="E62" s="30">
        <v>12575.89</v>
      </c>
      <c r="F62" s="30">
        <v>12575.89</v>
      </c>
      <c r="G62" s="30">
        <v>12575.89</v>
      </c>
      <c r="H62" s="30">
        <v>5.35</v>
      </c>
      <c r="J62" s="192">
        <f t="shared" si="0"/>
        <v>5.35</v>
      </c>
    </row>
    <row r="63" spans="1:11" x14ac:dyDescent="0.2">
      <c r="C63" s="50"/>
      <c r="D63" s="44"/>
      <c r="E63" s="30"/>
      <c r="F63" s="30"/>
      <c r="G63" s="30"/>
      <c r="H63" s="30"/>
      <c r="J63" s="192"/>
    </row>
    <row r="64" spans="1:11" x14ac:dyDescent="0.2">
      <c r="A64" s="42" t="s">
        <v>9</v>
      </c>
      <c r="B64" s="86" t="s">
        <v>199</v>
      </c>
      <c r="D64" s="90">
        <v>42369</v>
      </c>
      <c r="E64" s="28">
        <v>2343996.69</v>
      </c>
      <c r="F64" s="28">
        <v>2343996.69</v>
      </c>
      <c r="G64" s="28">
        <v>2343996.69</v>
      </c>
      <c r="H64" s="28">
        <v>1000.69</v>
      </c>
      <c r="J64" s="192">
        <f t="shared" si="0"/>
        <v>1000.69</v>
      </c>
    </row>
    <row r="65" spans="1:11" x14ac:dyDescent="0.2">
      <c r="A65" s="47"/>
      <c r="B65" s="98"/>
      <c r="C65" s="48"/>
      <c r="D65" s="49"/>
      <c r="E65" s="34"/>
      <c r="F65" s="34"/>
      <c r="G65" s="34"/>
      <c r="H65" s="34"/>
      <c r="I65" s="31"/>
      <c r="J65" s="192"/>
    </row>
    <row r="66" spans="1:11" x14ac:dyDescent="0.2">
      <c r="A66" s="42" t="s">
        <v>10</v>
      </c>
      <c r="B66" s="86" t="s">
        <v>199</v>
      </c>
      <c r="D66" s="90">
        <v>42369</v>
      </c>
      <c r="E66" s="30">
        <v>1333863.73</v>
      </c>
      <c r="F66" s="30">
        <v>1333863.73</v>
      </c>
      <c r="G66" s="30">
        <v>1333863.73</v>
      </c>
      <c r="H66" s="30">
        <v>553.86</v>
      </c>
      <c r="J66" s="192">
        <f t="shared" si="0"/>
        <v>553.86</v>
      </c>
    </row>
    <row r="67" spans="1:11" x14ac:dyDescent="0.2">
      <c r="A67" s="42"/>
      <c r="B67" s="86"/>
      <c r="C67"/>
      <c r="D67" s="90"/>
      <c r="E67" s="30"/>
      <c r="F67" s="30"/>
      <c r="G67" s="30"/>
      <c r="H67" s="30"/>
      <c r="J67" s="192"/>
      <c r="K67" s="14"/>
    </row>
    <row r="68" spans="1:11" s="14" customFormat="1" x14ac:dyDescent="0.2">
      <c r="A68" s="42" t="s">
        <v>11</v>
      </c>
      <c r="B68" s="86" t="s">
        <v>199</v>
      </c>
      <c r="C68" s="26"/>
      <c r="D68" s="90">
        <v>42369</v>
      </c>
      <c r="E68" s="30">
        <v>651390.98</v>
      </c>
      <c r="F68" s="30">
        <v>651390.98</v>
      </c>
      <c r="G68" s="30">
        <v>651390.98</v>
      </c>
      <c r="H68" s="30">
        <v>271.63</v>
      </c>
      <c r="I68" s="3"/>
      <c r="J68" s="192">
        <f t="shared" si="0"/>
        <v>271.63</v>
      </c>
      <c r="K68"/>
    </row>
    <row r="69" spans="1:11" x14ac:dyDescent="0.2">
      <c r="A69" s="42"/>
      <c r="D69" s="44"/>
      <c r="E69" s="30"/>
      <c r="F69" s="30"/>
      <c r="G69" s="30"/>
      <c r="H69" s="30"/>
      <c r="J69" s="192"/>
    </row>
    <row r="70" spans="1:11" ht="13.5" customHeight="1" x14ac:dyDescent="0.2">
      <c r="A70" s="42" t="s">
        <v>12</v>
      </c>
      <c r="B70" s="86" t="s">
        <v>199</v>
      </c>
      <c r="D70" s="90">
        <v>42369</v>
      </c>
      <c r="E70" s="30">
        <v>58436.24</v>
      </c>
      <c r="F70" s="30">
        <v>58436.24</v>
      </c>
      <c r="G70" s="30">
        <v>58436.24</v>
      </c>
      <c r="H70" s="30">
        <v>24.97</v>
      </c>
      <c r="J70" s="192">
        <f t="shared" si="0"/>
        <v>24.97</v>
      </c>
    </row>
    <row r="71" spans="1:11" x14ac:dyDescent="0.2">
      <c r="A71" s="42"/>
      <c r="D71" s="44"/>
      <c r="E71" s="30"/>
      <c r="F71" s="30"/>
      <c r="G71" s="30"/>
      <c r="H71" s="30"/>
      <c r="I71" s="31"/>
      <c r="J71" s="192"/>
      <c r="K71" s="14"/>
    </row>
    <row r="72" spans="1:11" s="14" customFormat="1" x14ac:dyDescent="0.2">
      <c r="A72" s="42" t="s">
        <v>38</v>
      </c>
      <c r="B72" s="86" t="s">
        <v>199</v>
      </c>
      <c r="C72" s="26"/>
      <c r="D72" s="90">
        <v>42369</v>
      </c>
      <c r="E72" s="30">
        <v>386738.72</v>
      </c>
      <c r="F72" s="30">
        <v>386738.72</v>
      </c>
      <c r="G72" s="30">
        <v>386738.72</v>
      </c>
      <c r="H72" s="168" t="s">
        <v>119</v>
      </c>
      <c r="I72" s="31"/>
      <c r="J72" s="192">
        <f t="shared" si="0"/>
        <v>0</v>
      </c>
      <c r="K72"/>
    </row>
    <row r="73" spans="1:11" x14ac:dyDescent="0.2">
      <c r="A73" s="42"/>
      <c r="D73" s="44"/>
      <c r="F73" s="28"/>
      <c r="G73" s="28"/>
      <c r="H73" s="30"/>
      <c r="I73" s="31"/>
      <c r="J73" s="192"/>
    </row>
    <row r="74" spans="1:11" ht="15" customHeight="1" x14ac:dyDescent="0.2">
      <c r="A74" s="42" t="s">
        <v>39</v>
      </c>
      <c r="B74" s="86" t="s">
        <v>199</v>
      </c>
      <c r="D74" s="90">
        <v>42369</v>
      </c>
      <c r="E74" s="30">
        <v>1749160.77</v>
      </c>
      <c r="F74" s="30">
        <v>1749160.77</v>
      </c>
      <c r="G74" s="30">
        <v>1749160.77</v>
      </c>
      <c r="H74" s="30">
        <v>906.97</v>
      </c>
      <c r="J74" s="192">
        <f t="shared" si="0"/>
        <v>906.97</v>
      </c>
    </row>
    <row r="75" spans="1:11" x14ac:dyDescent="0.2">
      <c r="A75" s="42"/>
      <c r="D75" s="44"/>
      <c r="E75" s="30"/>
      <c r="F75" s="30"/>
      <c r="G75" s="30"/>
      <c r="H75" s="30"/>
      <c r="J75" s="192"/>
    </row>
    <row r="76" spans="1:11" x14ac:dyDescent="0.2">
      <c r="A76" s="42" t="s">
        <v>40</v>
      </c>
      <c r="B76" s="86" t="s">
        <v>199</v>
      </c>
      <c r="D76" s="90">
        <v>42369</v>
      </c>
      <c r="E76" s="30">
        <v>543494.61</v>
      </c>
      <c r="F76" s="30">
        <v>543494.61</v>
      </c>
      <c r="G76" s="30">
        <v>543494.61</v>
      </c>
      <c r="H76" s="30">
        <v>123.4</v>
      </c>
      <c r="J76" s="192">
        <f t="shared" si="0"/>
        <v>123.4</v>
      </c>
    </row>
    <row r="77" spans="1:11" x14ac:dyDescent="0.2">
      <c r="F77" s="28"/>
      <c r="G77" s="28"/>
      <c r="H77" s="28"/>
      <c r="J77" s="192"/>
    </row>
    <row r="78" spans="1:11" x14ac:dyDescent="0.2">
      <c r="A78" s="42" t="s">
        <v>16</v>
      </c>
      <c r="B78" s="86" t="s">
        <v>199</v>
      </c>
      <c r="D78" s="90">
        <v>42369</v>
      </c>
      <c r="E78" s="30">
        <v>446105.06</v>
      </c>
      <c r="F78" s="30">
        <v>446105.06</v>
      </c>
      <c r="G78" s="30">
        <v>446105.06</v>
      </c>
      <c r="H78" s="30">
        <v>149.62</v>
      </c>
      <c r="J78" s="192">
        <f t="shared" ref="J78:J124" si="2">SUM(H78)</f>
        <v>149.62</v>
      </c>
    </row>
    <row r="79" spans="1:11" x14ac:dyDescent="0.2">
      <c r="A79" s="42"/>
      <c r="D79" s="44"/>
      <c r="E79" s="3"/>
      <c r="F79" s="3"/>
      <c r="G79" s="3"/>
      <c r="H79" s="3"/>
      <c r="J79" s="192"/>
    </row>
    <row r="80" spans="1:11" x14ac:dyDescent="0.2">
      <c r="A80" s="42" t="s">
        <v>127</v>
      </c>
      <c r="B80" s="86" t="s">
        <v>199</v>
      </c>
      <c r="D80" s="90">
        <v>42369</v>
      </c>
      <c r="E80" s="28">
        <v>855525.54</v>
      </c>
      <c r="F80" s="28">
        <v>855525.54</v>
      </c>
      <c r="G80" s="28">
        <v>855525.54</v>
      </c>
      <c r="H80" s="28">
        <v>363.13</v>
      </c>
      <c r="J80" s="192">
        <f t="shared" si="2"/>
        <v>363.13</v>
      </c>
    </row>
    <row r="81" spans="1:10" x14ac:dyDescent="0.2">
      <c r="A81" s="42"/>
      <c r="B81" s="86"/>
      <c r="D81" s="90"/>
      <c r="F81" s="28"/>
      <c r="G81" s="28"/>
      <c r="H81" s="28"/>
      <c r="J81" s="192"/>
    </row>
    <row r="82" spans="1:10" x14ac:dyDescent="0.2">
      <c r="A82" s="42"/>
      <c r="B82" s="86"/>
      <c r="D82" s="90"/>
      <c r="F82" s="28"/>
      <c r="G82" s="28"/>
      <c r="H82" s="28"/>
      <c r="J82" s="192"/>
    </row>
    <row r="83" spans="1:10" x14ac:dyDescent="0.2">
      <c r="A83" s="42"/>
      <c r="B83" s="86"/>
      <c r="D83" s="90"/>
      <c r="F83" s="28"/>
      <c r="G83" s="28"/>
      <c r="H83" s="28"/>
      <c r="J83" s="192"/>
    </row>
    <row r="84" spans="1:10" x14ac:dyDescent="0.2">
      <c r="A84" s="42"/>
      <c r="B84" s="86"/>
      <c r="D84" s="90"/>
      <c r="F84" s="28"/>
      <c r="G84" s="28"/>
      <c r="H84" s="28"/>
      <c r="J84" s="192"/>
    </row>
    <row r="85" spans="1:10" x14ac:dyDescent="0.2">
      <c r="A85" s="42"/>
      <c r="B85" s="86"/>
      <c r="D85" s="90"/>
      <c r="F85" s="28"/>
      <c r="G85" s="28"/>
      <c r="H85" s="28"/>
      <c r="J85" s="192"/>
    </row>
    <row r="86" spans="1:10" x14ac:dyDescent="0.2">
      <c r="A86" s="42"/>
      <c r="B86" s="86"/>
      <c r="D86" s="90"/>
      <c r="F86" s="28"/>
      <c r="G86" s="28"/>
      <c r="H86" s="28"/>
      <c r="J86" s="192"/>
    </row>
    <row r="87" spans="1:10" x14ac:dyDescent="0.2">
      <c r="A87" s="42"/>
      <c r="B87" s="86"/>
      <c r="D87" s="90"/>
      <c r="F87" s="28"/>
      <c r="G87" s="28"/>
      <c r="H87" s="28"/>
      <c r="J87" s="192"/>
    </row>
    <row r="88" spans="1:10" x14ac:dyDescent="0.2">
      <c r="A88" s="42"/>
      <c r="B88" s="86"/>
      <c r="D88" s="90"/>
      <c r="F88" s="28"/>
      <c r="G88" s="28"/>
      <c r="H88" s="28"/>
      <c r="J88" s="192"/>
    </row>
    <row r="89" spans="1:10" x14ac:dyDescent="0.2">
      <c r="A89" s="42"/>
      <c r="B89" s="86"/>
      <c r="D89" s="90"/>
      <c r="F89" s="28"/>
      <c r="G89" s="28"/>
      <c r="H89" s="28"/>
      <c r="J89" s="192"/>
    </row>
    <row r="90" spans="1:10" x14ac:dyDescent="0.2">
      <c r="A90" s="42"/>
      <c r="B90" s="86"/>
      <c r="D90" s="90"/>
      <c r="F90" s="28"/>
      <c r="G90" s="28"/>
      <c r="H90" s="28"/>
      <c r="J90" s="192"/>
    </row>
    <row r="91" spans="1:10" x14ac:dyDescent="0.2">
      <c r="A91" s="42"/>
      <c r="B91" s="86"/>
      <c r="D91" s="90"/>
      <c r="F91" s="28"/>
      <c r="G91" s="28"/>
      <c r="H91" s="28"/>
      <c r="J91" s="192"/>
    </row>
    <row r="92" spans="1:10" x14ac:dyDescent="0.2">
      <c r="A92" s="42"/>
      <c r="B92" s="86"/>
      <c r="D92" s="90"/>
      <c r="F92" s="28"/>
      <c r="G92" s="28"/>
      <c r="H92" s="28"/>
      <c r="J92" s="192"/>
    </row>
    <row r="93" spans="1:10" x14ac:dyDescent="0.2">
      <c r="A93" s="42"/>
      <c r="B93" s="86"/>
      <c r="D93" s="90"/>
      <c r="F93" s="28"/>
      <c r="G93" s="28"/>
      <c r="H93" s="28"/>
      <c r="J93" s="192"/>
    </row>
    <row r="94" spans="1:10" x14ac:dyDescent="0.2">
      <c r="A94" s="42"/>
      <c r="B94" s="86"/>
      <c r="D94" s="90"/>
      <c r="F94" s="28"/>
      <c r="G94" s="28"/>
      <c r="H94" s="28"/>
      <c r="J94" s="192"/>
    </row>
    <row r="95" spans="1:10" x14ac:dyDescent="0.2">
      <c r="A95" s="42"/>
      <c r="B95" s="86"/>
      <c r="D95" s="90"/>
      <c r="F95" s="28"/>
      <c r="G95" s="28"/>
      <c r="H95" s="28"/>
      <c r="J95" s="31" t="s">
        <v>88</v>
      </c>
    </row>
    <row r="96" spans="1:10" s="11" customFormat="1" x14ac:dyDescent="0.2">
      <c r="A96" s="32" t="s">
        <v>20</v>
      </c>
      <c r="B96" s="96" t="s">
        <v>21</v>
      </c>
      <c r="C96" s="32" t="s">
        <v>22</v>
      </c>
      <c r="D96" s="33" t="s">
        <v>23</v>
      </c>
      <c r="E96" s="34" t="s">
        <v>24</v>
      </c>
      <c r="F96" s="35" t="s">
        <v>25</v>
      </c>
      <c r="G96" s="35" t="s">
        <v>26</v>
      </c>
      <c r="H96" s="35" t="s">
        <v>27</v>
      </c>
      <c r="I96" s="31" t="s">
        <v>28</v>
      </c>
      <c r="J96" s="31" t="s">
        <v>89</v>
      </c>
    </row>
    <row r="97" spans="1:11" s="11" customFormat="1" x14ac:dyDescent="0.2">
      <c r="A97" s="36"/>
      <c r="B97" s="97" t="s">
        <v>29</v>
      </c>
      <c r="C97" s="37" t="s">
        <v>30</v>
      </c>
      <c r="D97" s="38" t="s">
        <v>31</v>
      </c>
      <c r="E97" s="39" t="s">
        <v>32</v>
      </c>
      <c r="F97" s="40" t="s">
        <v>33</v>
      </c>
      <c r="G97" s="40" t="s">
        <v>34</v>
      </c>
      <c r="H97" s="40" t="s">
        <v>35</v>
      </c>
      <c r="I97" s="41" t="s">
        <v>36</v>
      </c>
      <c r="J97" s="41" t="s">
        <v>35</v>
      </c>
      <c r="K97"/>
    </row>
    <row r="98" spans="1:11" x14ac:dyDescent="0.2">
      <c r="A98" s="42"/>
      <c r="B98" s="86"/>
      <c r="D98" s="90"/>
      <c r="F98" s="28"/>
      <c r="G98" s="28"/>
      <c r="H98" s="28"/>
      <c r="J98" s="192"/>
    </row>
    <row r="99" spans="1:11" ht="13.5" thickBot="1" x14ac:dyDescent="0.25">
      <c r="A99" s="42" t="s">
        <v>17</v>
      </c>
      <c r="B99" s="92" t="s">
        <v>131</v>
      </c>
      <c r="D99" s="44"/>
      <c r="E99" s="107">
        <v>12390720.01</v>
      </c>
      <c r="F99" s="107">
        <v>12390720.01</v>
      </c>
      <c r="G99" s="107">
        <v>12390720.01</v>
      </c>
      <c r="H99" s="107">
        <v>2527.33</v>
      </c>
      <c r="I99" s="107">
        <f>SUM(I100:I120)</f>
        <v>0</v>
      </c>
      <c r="J99" s="194">
        <f t="shared" si="2"/>
        <v>2527.33</v>
      </c>
    </row>
    <row r="100" spans="1:11" x14ac:dyDescent="0.2">
      <c r="A100" s="51" t="s">
        <v>41</v>
      </c>
      <c r="B100" s="99" t="s">
        <v>188</v>
      </c>
      <c r="C100" s="52"/>
      <c r="D100" s="53">
        <v>42369</v>
      </c>
      <c r="E100" s="175">
        <v>1505065.94</v>
      </c>
      <c r="F100" s="175">
        <v>1505065.94</v>
      </c>
      <c r="G100" s="175">
        <v>1505065.94</v>
      </c>
      <c r="H100" s="154">
        <v>760.13</v>
      </c>
      <c r="I100" s="55"/>
      <c r="J100" s="192">
        <f t="shared" si="2"/>
        <v>760.13</v>
      </c>
    </row>
    <row r="101" spans="1:11" x14ac:dyDescent="0.2">
      <c r="A101" s="56"/>
      <c r="B101" s="100" t="s">
        <v>42</v>
      </c>
      <c r="C101" s="57"/>
      <c r="D101" s="53">
        <v>42369</v>
      </c>
      <c r="E101" s="184">
        <v>761.59</v>
      </c>
      <c r="F101" s="184">
        <v>761.59</v>
      </c>
      <c r="G101" s="184">
        <v>761.59</v>
      </c>
      <c r="H101" s="154">
        <v>0.14000000000000001</v>
      </c>
      <c r="I101" s="55"/>
      <c r="J101" s="192">
        <f t="shared" si="2"/>
        <v>0.14000000000000001</v>
      </c>
    </row>
    <row r="102" spans="1:11" x14ac:dyDescent="0.2">
      <c r="A102" s="57"/>
      <c r="B102" s="99" t="s">
        <v>43</v>
      </c>
      <c r="C102" s="57"/>
      <c r="D102" s="53">
        <v>42369</v>
      </c>
      <c r="E102" s="184">
        <v>86217.97</v>
      </c>
      <c r="F102" s="184">
        <v>86217.97</v>
      </c>
      <c r="G102" s="184">
        <v>86217.97</v>
      </c>
      <c r="H102" s="154" t="s">
        <v>119</v>
      </c>
      <c r="I102" s="55"/>
      <c r="J102" s="192">
        <f t="shared" si="2"/>
        <v>0</v>
      </c>
    </row>
    <row r="103" spans="1:11" ht="11.25" customHeight="1" x14ac:dyDescent="0.2">
      <c r="A103" s="56"/>
      <c r="B103" s="99" t="s">
        <v>125</v>
      </c>
      <c r="C103" s="57"/>
      <c r="D103" s="53">
        <v>42369</v>
      </c>
      <c r="E103" s="185">
        <v>708424.18</v>
      </c>
      <c r="F103" s="185">
        <v>708424.18</v>
      </c>
      <c r="G103" s="185">
        <v>708424.18</v>
      </c>
      <c r="H103" s="154">
        <v>303.08</v>
      </c>
      <c r="I103" s="54"/>
      <c r="J103" s="192">
        <f t="shared" si="2"/>
        <v>303.08</v>
      </c>
    </row>
    <row r="104" spans="1:11" x14ac:dyDescent="0.2">
      <c r="A104" s="56"/>
      <c r="B104" s="99" t="s">
        <v>44</v>
      </c>
      <c r="C104" s="57"/>
      <c r="D104" s="53">
        <v>42369</v>
      </c>
      <c r="E104" s="185">
        <v>246927.88</v>
      </c>
      <c r="F104" s="185">
        <v>246927.88</v>
      </c>
      <c r="G104" s="185">
        <v>246927.88</v>
      </c>
      <c r="H104" s="154">
        <v>102.47</v>
      </c>
      <c r="I104" s="54"/>
      <c r="J104" s="192">
        <f t="shared" si="2"/>
        <v>102.47</v>
      </c>
      <c r="K104" s="4"/>
    </row>
    <row r="105" spans="1:11" s="4" customFormat="1" x14ac:dyDescent="0.2">
      <c r="A105" s="51"/>
      <c r="B105" s="99" t="s">
        <v>102</v>
      </c>
      <c r="C105" s="52"/>
      <c r="D105" s="53">
        <v>42369</v>
      </c>
      <c r="E105" s="185">
        <v>1380424.39</v>
      </c>
      <c r="F105" s="185">
        <v>1380424.39</v>
      </c>
      <c r="G105" s="185">
        <v>1380424.39</v>
      </c>
      <c r="H105" s="154" t="s">
        <v>119</v>
      </c>
      <c r="I105" s="55"/>
      <c r="J105" s="192">
        <f t="shared" si="2"/>
        <v>0</v>
      </c>
      <c r="K105"/>
    </row>
    <row r="106" spans="1:11" x14ac:dyDescent="0.2">
      <c r="A106" s="56"/>
      <c r="B106" s="100" t="s">
        <v>45</v>
      </c>
      <c r="C106" s="57"/>
      <c r="D106" s="53">
        <v>42369</v>
      </c>
      <c r="E106" s="185">
        <v>91792.94</v>
      </c>
      <c r="F106" s="185">
        <v>91792.94</v>
      </c>
      <c r="G106" s="185">
        <v>91792.94</v>
      </c>
      <c r="H106" s="154">
        <v>38.07</v>
      </c>
      <c r="I106" s="54"/>
      <c r="J106" s="192">
        <f t="shared" si="2"/>
        <v>38.07</v>
      </c>
      <c r="K106" s="52"/>
    </row>
    <row r="107" spans="1:11" s="52" customFormat="1" x14ac:dyDescent="0.2">
      <c r="A107" s="56"/>
      <c r="B107" s="99" t="s">
        <v>46</v>
      </c>
      <c r="C107" s="57"/>
      <c r="D107" s="53">
        <v>42369</v>
      </c>
      <c r="E107" s="185">
        <v>63854.34</v>
      </c>
      <c r="F107" s="185">
        <v>63854.34</v>
      </c>
      <c r="G107" s="185">
        <v>63854.34</v>
      </c>
      <c r="H107" s="154">
        <v>74.02</v>
      </c>
      <c r="I107" s="54"/>
      <c r="J107" s="192">
        <f t="shared" si="2"/>
        <v>74.02</v>
      </c>
      <c r="K107" s="57"/>
    </row>
    <row r="108" spans="1:11" s="57" customFormat="1" x14ac:dyDescent="0.2">
      <c r="A108" s="56"/>
      <c r="B108" s="99" t="s">
        <v>47</v>
      </c>
      <c r="D108" s="53">
        <v>42369</v>
      </c>
      <c r="E108" s="185">
        <v>1280155.8999999999</v>
      </c>
      <c r="F108" s="185">
        <v>1280155.8999999999</v>
      </c>
      <c r="G108" s="185">
        <v>1280155.8999999999</v>
      </c>
      <c r="H108" s="154">
        <v>537.29999999999995</v>
      </c>
      <c r="I108" s="54"/>
      <c r="J108" s="192">
        <f t="shared" si="2"/>
        <v>537.29999999999995</v>
      </c>
    </row>
    <row r="109" spans="1:11" s="57" customFormat="1" x14ac:dyDescent="0.2">
      <c r="A109" s="56"/>
      <c r="B109" s="99" t="s">
        <v>48</v>
      </c>
      <c r="D109" s="53">
        <v>42369</v>
      </c>
      <c r="E109" s="185">
        <v>40074.47</v>
      </c>
      <c r="F109" s="185">
        <v>40074.47</v>
      </c>
      <c r="G109" s="185">
        <v>40074.47</v>
      </c>
      <c r="H109" s="154">
        <v>17.010000000000002</v>
      </c>
      <c r="I109" s="54"/>
      <c r="J109" s="192">
        <f t="shared" si="2"/>
        <v>17.010000000000002</v>
      </c>
    </row>
    <row r="110" spans="1:11" s="57" customFormat="1" x14ac:dyDescent="0.2">
      <c r="A110" s="56"/>
      <c r="B110" s="99" t="s">
        <v>49</v>
      </c>
      <c r="D110" s="53">
        <v>42369</v>
      </c>
      <c r="E110" s="185">
        <v>119170.77</v>
      </c>
      <c r="F110" s="185">
        <v>119170.77</v>
      </c>
      <c r="G110" s="185">
        <v>119170.77</v>
      </c>
      <c r="H110" s="154">
        <v>44.32</v>
      </c>
      <c r="I110" s="54"/>
      <c r="J110" s="192">
        <f t="shared" si="2"/>
        <v>44.32</v>
      </c>
    </row>
    <row r="111" spans="1:11" s="57" customFormat="1" x14ac:dyDescent="0.2">
      <c r="A111" s="56"/>
      <c r="B111" s="99" t="s">
        <v>103</v>
      </c>
      <c r="D111" s="53">
        <v>42369</v>
      </c>
      <c r="E111" s="186">
        <v>2332.9899999999998</v>
      </c>
      <c r="F111" s="186">
        <v>2332.9899999999998</v>
      </c>
      <c r="G111" s="186">
        <v>2332.9899999999998</v>
      </c>
      <c r="H111" s="154" t="s">
        <v>119</v>
      </c>
      <c r="I111" s="54"/>
      <c r="J111" s="192">
        <f t="shared" si="2"/>
        <v>0</v>
      </c>
      <c r="K111" s="52"/>
    </row>
    <row r="112" spans="1:11" s="52" customFormat="1" x14ac:dyDescent="0.2">
      <c r="A112" s="56"/>
      <c r="B112" s="99" t="s">
        <v>94</v>
      </c>
      <c r="C112" s="57"/>
      <c r="D112" s="53">
        <v>42369</v>
      </c>
      <c r="E112" s="185">
        <v>4424109.3899999997</v>
      </c>
      <c r="F112" s="185">
        <v>4424109.3899999997</v>
      </c>
      <c r="G112" s="185">
        <v>4424109.3899999997</v>
      </c>
      <c r="H112" s="154" t="s">
        <v>119</v>
      </c>
      <c r="I112" s="54"/>
      <c r="J112" s="192">
        <f t="shared" si="2"/>
        <v>0</v>
      </c>
      <c r="K112" s="57"/>
    </row>
    <row r="113" spans="1:11" s="57" customFormat="1" x14ac:dyDescent="0.2">
      <c r="A113" s="56"/>
      <c r="B113" s="99" t="s">
        <v>50</v>
      </c>
      <c r="D113" s="53">
        <v>42369</v>
      </c>
      <c r="E113" s="185">
        <v>577187.03</v>
      </c>
      <c r="F113" s="185">
        <v>577187.03</v>
      </c>
      <c r="G113" s="185">
        <v>577187.03</v>
      </c>
      <c r="H113" s="154" t="s">
        <v>119</v>
      </c>
      <c r="I113" s="54"/>
      <c r="J113" s="192">
        <f t="shared" si="2"/>
        <v>0</v>
      </c>
    </row>
    <row r="114" spans="1:11" s="57" customFormat="1" x14ac:dyDescent="0.2">
      <c r="A114" s="56"/>
      <c r="B114" s="99" t="s">
        <v>51</v>
      </c>
      <c r="D114" s="53">
        <v>42369</v>
      </c>
      <c r="E114" s="185">
        <v>97967.33</v>
      </c>
      <c r="F114" s="185">
        <v>97967.33</v>
      </c>
      <c r="G114" s="185">
        <v>97967.33</v>
      </c>
      <c r="H114" s="154">
        <v>39.26</v>
      </c>
      <c r="I114" s="54"/>
      <c r="J114" s="192">
        <f t="shared" si="2"/>
        <v>39.26</v>
      </c>
    </row>
    <row r="115" spans="1:11" s="57" customFormat="1" x14ac:dyDescent="0.2">
      <c r="A115" s="56"/>
      <c r="B115" s="99" t="s">
        <v>52</v>
      </c>
      <c r="D115" s="53">
        <v>42369</v>
      </c>
      <c r="E115" s="185">
        <v>217712.23</v>
      </c>
      <c r="F115" s="185">
        <v>217712.23</v>
      </c>
      <c r="G115" s="185">
        <v>217712.23</v>
      </c>
      <c r="H115" s="154" t="s">
        <v>119</v>
      </c>
      <c r="I115" s="54"/>
      <c r="J115" s="192">
        <f t="shared" si="2"/>
        <v>0</v>
      </c>
    </row>
    <row r="116" spans="1:11" s="57" customFormat="1" x14ac:dyDescent="0.2">
      <c r="A116" s="56"/>
      <c r="B116" s="99" t="s">
        <v>53</v>
      </c>
      <c r="D116" s="53">
        <v>42369</v>
      </c>
      <c r="E116" s="185">
        <v>37454.65</v>
      </c>
      <c r="F116" s="185">
        <v>37454.65</v>
      </c>
      <c r="G116" s="185">
        <v>37454.65</v>
      </c>
      <c r="H116" s="154">
        <v>15.93</v>
      </c>
      <c r="I116" s="54"/>
      <c r="J116" s="192">
        <f t="shared" si="2"/>
        <v>15.93</v>
      </c>
    </row>
    <row r="117" spans="1:11" s="57" customFormat="1" x14ac:dyDescent="0.2">
      <c r="A117" s="51"/>
      <c r="B117" s="99" t="s">
        <v>54</v>
      </c>
      <c r="C117" s="52"/>
      <c r="D117" s="53">
        <v>42369</v>
      </c>
      <c r="E117" s="185">
        <v>364002.39</v>
      </c>
      <c r="F117" s="185">
        <v>364002.39</v>
      </c>
      <c r="G117" s="185">
        <v>364002.39</v>
      </c>
      <c r="H117" s="154">
        <v>154.97</v>
      </c>
      <c r="I117" s="55"/>
      <c r="J117" s="192">
        <f t="shared" si="2"/>
        <v>154.97</v>
      </c>
    </row>
    <row r="118" spans="1:11" s="57" customFormat="1" ht="8.25" customHeight="1" x14ac:dyDescent="0.2">
      <c r="A118" s="56"/>
      <c r="B118" s="99" t="s">
        <v>55</v>
      </c>
      <c r="D118" s="53">
        <v>42369</v>
      </c>
      <c r="E118" s="185">
        <v>3153.79</v>
      </c>
      <c r="F118" s="185">
        <v>3153.79</v>
      </c>
      <c r="G118" s="185">
        <v>3153.79</v>
      </c>
      <c r="H118" s="154" t="s">
        <v>119</v>
      </c>
      <c r="I118" s="54"/>
      <c r="J118" s="192">
        <f t="shared" si="2"/>
        <v>0</v>
      </c>
    </row>
    <row r="119" spans="1:11" s="57" customFormat="1" x14ac:dyDescent="0.2">
      <c r="A119" s="51"/>
      <c r="B119" s="99" t="s">
        <v>56</v>
      </c>
      <c r="C119" s="52"/>
      <c r="D119" s="53">
        <v>42369</v>
      </c>
      <c r="E119" s="185">
        <v>1082824.8799999999</v>
      </c>
      <c r="F119" s="185">
        <v>1082824.8799999999</v>
      </c>
      <c r="G119" s="185">
        <v>1082824.8799999999</v>
      </c>
      <c r="H119" s="154">
        <v>414.54</v>
      </c>
      <c r="I119" s="55"/>
      <c r="J119" s="192">
        <f t="shared" si="2"/>
        <v>414.54</v>
      </c>
    </row>
    <row r="120" spans="1:11" s="57" customFormat="1" x14ac:dyDescent="0.2">
      <c r="A120" s="56"/>
      <c r="B120" s="99" t="s">
        <v>57</v>
      </c>
      <c r="D120" s="53">
        <v>42369</v>
      </c>
      <c r="E120" s="54">
        <v>61104.959999999999</v>
      </c>
      <c r="F120" s="54">
        <v>61104.959999999999</v>
      </c>
      <c r="G120" s="54">
        <v>61104.959999999999</v>
      </c>
      <c r="H120" s="154">
        <v>26.09</v>
      </c>
      <c r="I120" s="60"/>
      <c r="J120" s="192">
        <f t="shared" si="2"/>
        <v>26.09</v>
      </c>
    </row>
    <row r="121" spans="1:11" s="57" customFormat="1" ht="13.5" thickBot="1" x14ac:dyDescent="0.25">
      <c r="A121" s="56"/>
      <c r="B121" s="101"/>
      <c r="D121" s="53"/>
      <c r="E121" s="183">
        <f>SUM(E100:E120)</f>
        <v>12390720.010000002</v>
      </c>
      <c r="F121" s="107">
        <f>SUM(F100:F120)</f>
        <v>12390720.010000002</v>
      </c>
      <c r="G121" s="174">
        <f>SUM(G100:G120)</f>
        <v>12390720.010000002</v>
      </c>
      <c r="H121" s="155">
        <f>SUM(H100:H120)</f>
        <v>2527.33</v>
      </c>
      <c r="I121" s="106"/>
      <c r="J121" s="195">
        <f t="shared" si="2"/>
        <v>2527.33</v>
      </c>
    </row>
    <row r="122" spans="1:11" s="57" customFormat="1" x14ac:dyDescent="0.2">
      <c r="A122" s="56"/>
      <c r="B122" s="101"/>
      <c r="D122" s="53"/>
      <c r="E122" s="58"/>
      <c r="F122" s="58"/>
      <c r="G122" s="175"/>
      <c r="H122" s="154"/>
      <c r="I122" s="54"/>
      <c r="J122" s="192"/>
    </row>
    <row r="123" spans="1:11" s="57" customFormat="1" x14ac:dyDescent="0.2">
      <c r="A123" s="142" t="s">
        <v>58</v>
      </c>
      <c r="B123" s="151"/>
      <c r="C123" s="142"/>
      <c r="D123" s="144"/>
      <c r="E123" s="145">
        <v>51668408.960000001</v>
      </c>
      <c r="F123" s="145">
        <v>51703498.960000001</v>
      </c>
      <c r="G123" s="145">
        <v>51686130.5</v>
      </c>
      <c r="H123" s="145">
        <v>30929.46</v>
      </c>
      <c r="I123" s="146"/>
      <c r="J123" s="196">
        <v>30929.46</v>
      </c>
      <c r="K123" s="52"/>
    </row>
    <row r="124" spans="1:11" s="52" customFormat="1" x14ac:dyDescent="0.2">
      <c r="A124" s="26"/>
      <c r="B124" s="92"/>
      <c r="C124" s="26"/>
      <c r="D124" s="59"/>
      <c r="E124" s="28"/>
      <c r="F124" s="29"/>
      <c r="G124" s="29"/>
      <c r="H124" s="152"/>
      <c r="I124" s="3"/>
      <c r="J124" s="192"/>
      <c r="K124" s="57"/>
    </row>
    <row r="125" spans="1:11" s="57" customFormat="1" x14ac:dyDescent="0.2">
      <c r="A125" s="42"/>
      <c r="B125" s="86"/>
      <c r="C125" s="92"/>
      <c r="D125" s="90"/>
      <c r="E125" s="30"/>
      <c r="F125" s="30"/>
      <c r="G125" s="28"/>
      <c r="H125" s="152"/>
      <c r="I125" s="31"/>
      <c r="J125" s="105"/>
      <c r="K125" s="52"/>
    </row>
    <row r="126" spans="1:11" s="52" customFormat="1" x14ac:dyDescent="0.2">
      <c r="A126" s="26"/>
      <c r="B126" s="92"/>
      <c r="C126" s="26"/>
      <c r="D126" s="27"/>
      <c r="E126" s="28"/>
      <c r="F126" s="29"/>
      <c r="G126" s="29"/>
      <c r="H126" s="152"/>
      <c r="I126" s="3"/>
      <c r="J126" s="3"/>
      <c r="K126" s="57"/>
    </row>
    <row r="127" spans="1:11" x14ac:dyDescent="0.2">
      <c r="A127" s="56"/>
      <c r="B127" s="99"/>
      <c r="C127" s="57"/>
      <c r="D127" s="53"/>
      <c r="E127" s="95"/>
      <c r="F127" s="95"/>
      <c r="G127" s="94"/>
      <c r="H127" s="154"/>
    </row>
    <row r="128" spans="1:11" x14ac:dyDescent="0.2">
      <c r="A128" s="56"/>
      <c r="B128" s="99"/>
      <c r="C128" s="57"/>
      <c r="D128" s="53"/>
      <c r="E128" s="95"/>
      <c r="F128" s="95"/>
      <c r="G128" s="94"/>
      <c r="H128" s="154"/>
    </row>
    <row r="129" spans="1:8" x14ac:dyDescent="0.2">
      <c r="A129" s="56"/>
      <c r="B129" s="99"/>
      <c r="C129" s="57"/>
      <c r="D129" s="53"/>
      <c r="E129" s="95"/>
      <c r="F129" s="95"/>
      <c r="G129" s="94"/>
      <c r="H129" s="154"/>
    </row>
    <row r="130" spans="1:8" x14ac:dyDescent="0.2">
      <c r="B130" s="59"/>
      <c r="H130" s="154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cellWatches>
    <cellWatch r="B64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topLeftCell="A51" zoomScaleNormal="100" workbookViewId="0">
      <selection activeCell="D98" sqref="D98"/>
    </sheetView>
  </sheetViews>
  <sheetFormatPr defaultColWidth="9.140625" defaultRowHeight="12.75" outlineLevelRow="1" x14ac:dyDescent="0.2"/>
  <cols>
    <col min="1" max="1" width="21.7109375" style="61" customWidth="1"/>
    <col min="2" max="2" width="15" style="61" customWidth="1"/>
    <col min="3" max="3" width="11.5703125" style="64" customWidth="1"/>
    <col min="4" max="4" width="11.5703125" style="110" customWidth="1"/>
    <col min="5" max="5" width="2.28515625" style="61" customWidth="1"/>
    <col min="6" max="6" width="15.140625" style="22" bestFit="1" customWidth="1"/>
    <col min="7" max="7" width="8.140625" style="62" customWidth="1"/>
    <col min="8" max="8" width="15" style="22" customWidth="1"/>
    <col min="9" max="9" width="1.5703125" style="65" customWidth="1"/>
    <col min="10" max="10" width="15.5703125" style="22" customWidth="1"/>
    <col min="11" max="11" width="9.42578125" style="62" bestFit="1" customWidth="1"/>
    <col min="12" max="12" width="17.5703125" style="22" customWidth="1"/>
    <col min="13" max="13" width="1.42578125" style="22" customWidth="1"/>
    <col min="14" max="14" width="16.28515625" style="139" customWidth="1"/>
    <col min="15" max="16384" width="9.140625" style="86"/>
  </cols>
  <sheetData>
    <row r="1" spans="1:256" x14ac:dyDescent="0.2">
      <c r="A1"/>
      <c r="B1" s="63"/>
      <c r="I1" s="137"/>
      <c r="M1" s="135"/>
    </row>
    <row r="2" spans="1:256" s="119" customFormat="1" x14ac:dyDescent="0.2">
      <c r="B2" s="123"/>
      <c r="C2" s="118"/>
      <c r="D2" s="117"/>
      <c r="E2" s="117"/>
      <c r="F2" s="73"/>
      <c r="G2" s="126">
        <v>42248</v>
      </c>
      <c r="H2" s="73"/>
      <c r="I2" s="132"/>
      <c r="J2" s="73"/>
      <c r="K2" s="126">
        <v>42339</v>
      </c>
      <c r="L2" s="73"/>
      <c r="M2" s="132"/>
      <c r="N2" s="139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s="119" customFormat="1" x14ac:dyDescent="0.2">
      <c r="A3" s="117"/>
      <c r="B3" s="117"/>
      <c r="C3" s="118"/>
      <c r="D3" s="117"/>
      <c r="E3" s="117"/>
      <c r="F3" s="73"/>
      <c r="G3" s="120"/>
      <c r="H3" s="73"/>
      <c r="I3" s="132"/>
      <c r="J3" s="73"/>
      <c r="K3" s="120"/>
      <c r="L3" s="73"/>
      <c r="M3" s="132"/>
      <c r="N3" s="139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s="119" customFormat="1" x14ac:dyDescent="0.2">
      <c r="A4" s="117" t="s">
        <v>59</v>
      </c>
      <c r="B4" s="124" t="s">
        <v>21</v>
      </c>
      <c r="C4" s="118" t="s">
        <v>22</v>
      </c>
      <c r="D4" s="117" t="s">
        <v>60</v>
      </c>
      <c r="E4" s="117"/>
      <c r="F4" s="73" t="s">
        <v>61</v>
      </c>
      <c r="G4" s="120" t="s">
        <v>62</v>
      </c>
      <c r="H4" s="73"/>
      <c r="I4" s="132"/>
      <c r="J4" s="73" t="s">
        <v>61</v>
      </c>
      <c r="K4" s="120" t="s">
        <v>62</v>
      </c>
      <c r="L4" s="73"/>
      <c r="M4" s="132"/>
      <c r="N4" s="139" t="s">
        <v>63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s="119" customFormat="1" ht="13.5" customHeight="1" x14ac:dyDescent="0.2">
      <c r="A5" s="117"/>
      <c r="B5" s="124" t="s">
        <v>29</v>
      </c>
      <c r="C5" s="118" t="s">
        <v>30</v>
      </c>
      <c r="D5" s="117" t="s">
        <v>64</v>
      </c>
      <c r="E5" s="117"/>
      <c r="F5" s="73" t="s">
        <v>65</v>
      </c>
      <c r="G5" s="120" t="s">
        <v>66</v>
      </c>
      <c r="H5" s="73" t="s">
        <v>67</v>
      </c>
      <c r="I5" s="132"/>
      <c r="J5" s="73" t="s">
        <v>65</v>
      </c>
      <c r="K5" s="120" t="s">
        <v>66</v>
      </c>
      <c r="L5" s="73" t="s">
        <v>67</v>
      </c>
      <c r="M5" s="132"/>
      <c r="N5" s="139" t="s">
        <v>18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pans="1:256" s="119" customFormat="1" ht="5.25" customHeight="1" x14ac:dyDescent="0.2">
      <c r="A6" s="129"/>
      <c r="B6" s="130"/>
      <c r="C6" s="131"/>
      <c r="D6" s="129"/>
      <c r="E6" s="129"/>
      <c r="F6" s="132"/>
      <c r="G6" s="138"/>
      <c r="H6" s="132"/>
      <c r="I6" s="132"/>
      <c r="J6" s="132"/>
      <c r="K6" s="138"/>
      <c r="L6" s="132"/>
      <c r="M6" s="132"/>
      <c r="N6" s="140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pans="1:256" s="14" customFormat="1" outlineLevel="1" x14ac:dyDescent="0.2">
      <c r="A7" s="43" t="s">
        <v>37</v>
      </c>
      <c r="B7" s="43" t="s">
        <v>122</v>
      </c>
      <c r="C7" s="82"/>
      <c r="D7" s="111">
        <v>42368</v>
      </c>
      <c r="E7" s="66"/>
      <c r="F7" s="22">
        <v>17078417.370000001</v>
      </c>
      <c r="G7" s="179">
        <v>100</v>
      </c>
      <c r="H7" s="22">
        <v>17078417.370000001</v>
      </c>
      <c r="I7" s="137" t="s">
        <v>69</v>
      </c>
      <c r="J7" s="22">
        <v>20220024.77</v>
      </c>
      <c r="K7" s="197"/>
      <c r="L7" s="22">
        <v>20220024.77</v>
      </c>
      <c r="M7" s="135"/>
      <c r="N7" s="139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pans="1:256" s="14" customFormat="1" outlineLevel="1" x14ac:dyDescent="0.2">
      <c r="A8" s="43"/>
      <c r="B8" s="43" t="s">
        <v>68</v>
      </c>
      <c r="C8" s="82"/>
      <c r="D8" s="111">
        <v>42368</v>
      </c>
      <c r="E8" s="66"/>
      <c r="F8" s="22">
        <v>800</v>
      </c>
      <c r="G8" s="178">
        <v>100</v>
      </c>
      <c r="H8" s="22">
        <v>800</v>
      </c>
      <c r="I8" s="137"/>
      <c r="J8" s="22">
        <v>800</v>
      </c>
      <c r="K8" s="198"/>
      <c r="L8" s="22">
        <v>800</v>
      </c>
      <c r="M8" s="135"/>
      <c r="N8" s="139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pans="1:256" s="14" customFormat="1" outlineLevel="1" x14ac:dyDescent="0.2">
      <c r="A9" s="43"/>
      <c r="B9" s="67" t="s">
        <v>104</v>
      </c>
      <c r="C9" s="93" t="s">
        <v>124</v>
      </c>
      <c r="D9" s="68">
        <v>42639</v>
      </c>
      <c r="E9" s="66"/>
      <c r="F9" s="22">
        <v>248000</v>
      </c>
      <c r="G9" s="178">
        <v>100.3</v>
      </c>
      <c r="H9" s="22">
        <v>248734.33</v>
      </c>
      <c r="I9" s="137" t="s">
        <v>69</v>
      </c>
      <c r="J9" s="22">
        <v>248000</v>
      </c>
      <c r="K9" s="198">
        <v>0.996</v>
      </c>
      <c r="L9" s="22">
        <v>247014.7</v>
      </c>
      <c r="M9" s="135"/>
      <c r="N9" s="139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pans="1:256" s="14" customFormat="1" outlineLevel="1" x14ac:dyDescent="0.2">
      <c r="A10" s="43"/>
      <c r="B10" s="67" t="s">
        <v>105</v>
      </c>
      <c r="C10" s="93" t="s">
        <v>123</v>
      </c>
      <c r="D10" s="68">
        <v>42632</v>
      </c>
      <c r="E10" s="66"/>
      <c r="F10" s="22">
        <v>248000</v>
      </c>
      <c r="G10" s="178">
        <v>100.28</v>
      </c>
      <c r="H10" s="22">
        <v>248439.7</v>
      </c>
      <c r="I10" s="137" t="s">
        <v>69</v>
      </c>
      <c r="J10" s="22">
        <v>248000</v>
      </c>
      <c r="K10" s="198">
        <v>0.997</v>
      </c>
      <c r="L10" s="22">
        <v>247193.01</v>
      </c>
      <c r="M10" s="135"/>
      <c r="N10" s="139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pans="1:256" s="14" customFormat="1" ht="12" customHeight="1" outlineLevel="1" x14ac:dyDescent="0.2">
      <c r="A11" s="43"/>
      <c r="B11" s="67" t="s">
        <v>203</v>
      </c>
      <c r="C11" s="93" t="s">
        <v>128</v>
      </c>
      <c r="D11" s="68">
        <v>42654</v>
      </c>
      <c r="E11" s="66"/>
      <c r="F11" s="22">
        <v>248000</v>
      </c>
      <c r="G11" s="178">
        <v>100.33</v>
      </c>
      <c r="H11" s="22">
        <v>248829.81</v>
      </c>
      <c r="I11" s="137" t="s">
        <v>69</v>
      </c>
      <c r="J11" s="22">
        <v>248000</v>
      </c>
      <c r="K11" s="198">
        <v>0.99609999999999999</v>
      </c>
      <c r="L11" s="22">
        <v>247014.2</v>
      </c>
      <c r="M11" s="135"/>
      <c r="N11" s="139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pans="1:256" s="14" customFormat="1" ht="12" customHeight="1" outlineLevel="1" x14ac:dyDescent="0.2">
      <c r="A12" s="43"/>
      <c r="B12" s="67" t="s">
        <v>141</v>
      </c>
      <c r="C12" s="93" t="s">
        <v>142</v>
      </c>
      <c r="D12" s="68">
        <v>42443</v>
      </c>
      <c r="E12" s="66"/>
      <c r="F12" s="22">
        <v>248000</v>
      </c>
      <c r="G12" s="178">
        <v>100</v>
      </c>
      <c r="H12" s="22">
        <v>248000</v>
      </c>
      <c r="I12" s="137" t="s">
        <v>69</v>
      </c>
      <c r="J12" s="22">
        <v>248000</v>
      </c>
      <c r="K12" s="198">
        <v>100</v>
      </c>
      <c r="L12" s="22">
        <v>248000</v>
      </c>
      <c r="M12" s="135"/>
      <c r="N12" s="139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pans="1:256" s="14" customFormat="1" ht="12" customHeight="1" outlineLevel="1" x14ac:dyDescent="0.2">
      <c r="A13" s="43"/>
      <c r="B13" s="67" t="s">
        <v>143</v>
      </c>
      <c r="C13" s="93" t="s">
        <v>138</v>
      </c>
      <c r="D13" s="68">
        <v>42443</v>
      </c>
      <c r="E13" s="66"/>
      <c r="F13" s="22">
        <v>248000</v>
      </c>
      <c r="G13" s="178">
        <v>99.99</v>
      </c>
      <c r="H13" s="22">
        <v>247876</v>
      </c>
      <c r="I13" s="137" t="s">
        <v>69</v>
      </c>
      <c r="J13" s="22">
        <v>248000</v>
      </c>
      <c r="K13" s="198">
        <v>100</v>
      </c>
      <c r="L13" s="22">
        <v>247962.8</v>
      </c>
      <c r="M13" s="135"/>
      <c r="N13" s="139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pans="1:256" s="14" customFormat="1" ht="12" customHeight="1" outlineLevel="1" x14ac:dyDescent="0.2">
      <c r="A14" s="43"/>
      <c r="B14" s="67" t="s">
        <v>144</v>
      </c>
      <c r="C14" s="93" t="s">
        <v>139</v>
      </c>
      <c r="D14" s="68">
        <v>42531</v>
      </c>
      <c r="E14" s="66"/>
      <c r="F14" s="22">
        <v>248000</v>
      </c>
      <c r="G14" s="178">
        <v>100</v>
      </c>
      <c r="H14" s="22">
        <v>248000</v>
      </c>
      <c r="I14" s="137" t="s">
        <v>69</v>
      </c>
      <c r="J14" s="22">
        <v>248000</v>
      </c>
      <c r="K14" s="198">
        <v>100</v>
      </c>
      <c r="L14" s="22">
        <v>247945.44</v>
      </c>
      <c r="M14" s="135"/>
      <c r="N14" s="139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pans="1:256" s="14" customFormat="1" ht="12" customHeight="1" outlineLevel="1" x14ac:dyDescent="0.2">
      <c r="A15" s="43"/>
      <c r="B15" s="67" t="s">
        <v>145</v>
      </c>
      <c r="C15" s="93" t="s">
        <v>132</v>
      </c>
      <c r="D15" s="68">
        <v>42608</v>
      </c>
      <c r="E15" s="66"/>
      <c r="F15" s="22">
        <v>248000</v>
      </c>
      <c r="G15" s="178">
        <v>99.99</v>
      </c>
      <c r="H15" s="22">
        <v>247876</v>
      </c>
      <c r="I15" s="137" t="s">
        <v>69</v>
      </c>
      <c r="J15" s="22">
        <v>248000</v>
      </c>
      <c r="K15" s="198">
        <v>100</v>
      </c>
      <c r="L15" s="22">
        <v>247920.64000000001</v>
      </c>
      <c r="M15" s="135"/>
      <c r="N15" s="139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pans="1:256" s="14" customFormat="1" ht="12" customHeight="1" outlineLevel="1" x14ac:dyDescent="0.2">
      <c r="A16" s="43"/>
      <c r="B16" s="67" t="s">
        <v>146</v>
      </c>
      <c r="C16" s="93" t="s">
        <v>133</v>
      </c>
      <c r="D16" s="68">
        <v>42611</v>
      </c>
      <c r="E16" s="66"/>
      <c r="F16" s="22">
        <v>248000</v>
      </c>
      <c r="G16" s="178">
        <v>100</v>
      </c>
      <c r="H16" s="22">
        <v>247776.8</v>
      </c>
      <c r="I16" s="137" t="s">
        <v>69</v>
      </c>
      <c r="J16" s="22">
        <v>248000</v>
      </c>
      <c r="K16" s="198">
        <v>100</v>
      </c>
      <c r="L16" s="22">
        <v>247838.8</v>
      </c>
      <c r="M16" s="135"/>
      <c r="N16" s="139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pans="1:256" s="14" customFormat="1" ht="12" customHeight="1" outlineLevel="1" x14ac:dyDescent="0.2">
      <c r="A17" s="43"/>
      <c r="B17" s="67" t="s">
        <v>147</v>
      </c>
      <c r="C17" s="93" t="s">
        <v>140</v>
      </c>
      <c r="D17" s="68">
        <v>42626</v>
      </c>
      <c r="E17" s="66"/>
      <c r="F17" s="22">
        <v>248000</v>
      </c>
      <c r="G17" s="178">
        <v>99.91</v>
      </c>
      <c r="H17" s="22">
        <v>247876</v>
      </c>
      <c r="I17" s="137" t="s">
        <v>69</v>
      </c>
      <c r="J17" s="22">
        <v>248000</v>
      </c>
      <c r="K17" s="198">
        <v>100</v>
      </c>
      <c r="L17" s="22">
        <v>247831.36</v>
      </c>
      <c r="M17" s="135"/>
      <c r="N17" s="139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pans="1:256" s="14" customFormat="1" ht="12" customHeight="1" outlineLevel="1" x14ac:dyDescent="0.2">
      <c r="A18" s="43"/>
      <c r="B18" s="67" t="s">
        <v>148</v>
      </c>
      <c r="C18" s="93" t="s">
        <v>135</v>
      </c>
      <c r="D18" s="68">
        <v>42758</v>
      </c>
      <c r="E18" s="66"/>
      <c r="F18" s="22">
        <v>248000</v>
      </c>
      <c r="G18" s="178">
        <v>100.35</v>
      </c>
      <c r="H18" s="22">
        <v>248865.02</v>
      </c>
      <c r="I18" s="137" t="s">
        <v>69</v>
      </c>
      <c r="J18" s="22">
        <v>248000</v>
      </c>
      <c r="K18" s="198">
        <v>0.996</v>
      </c>
      <c r="L18" s="22">
        <v>247014.7</v>
      </c>
      <c r="M18" s="135"/>
      <c r="N18" s="139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pans="1:256" s="14" customFormat="1" ht="12" customHeight="1" outlineLevel="1" x14ac:dyDescent="0.2">
      <c r="A19" s="43"/>
      <c r="B19" s="67" t="s">
        <v>149</v>
      </c>
      <c r="C19" s="93" t="s">
        <v>134</v>
      </c>
      <c r="D19" s="68">
        <v>42762</v>
      </c>
      <c r="E19" s="66"/>
      <c r="F19" s="22">
        <v>2000000</v>
      </c>
      <c r="G19" s="178">
        <v>100</v>
      </c>
      <c r="H19" s="22">
        <v>2000000</v>
      </c>
      <c r="I19" s="137" t="s">
        <v>69</v>
      </c>
      <c r="J19" s="22">
        <v>2000000</v>
      </c>
      <c r="K19" s="198">
        <v>0.997</v>
      </c>
      <c r="L19" s="22">
        <v>1994380</v>
      </c>
      <c r="M19" s="135"/>
      <c r="N19" s="139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pans="1:256" s="14" customFormat="1" ht="12" customHeight="1" outlineLevel="1" x14ac:dyDescent="0.2">
      <c r="A20" s="43"/>
      <c r="B20" s="67" t="s">
        <v>150</v>
      </c>
      <c r="C20" s="93" t="s">
        <v>136</v>
      </c>
      <c r="D20" s="68">
        <v>42765</v>
      </c>
      <c r="E20" s="66"/>
      <c r="F20" s="22">
        <v>248000</v>
      </c>
      <c r="G20" s="178">
        <v>100.29</v>
      </c>
      <c r="H20" s="22">
        <v>248711.76</v>
      </c>
      <c r="I20" s="137" t="s">
        <v>69</v>
      </c>
      <c r="J20" s="22">
        <v>248000</v>
      </c>
      <c r="K20" s="198">
        <v>100.001</v>
      </c>
      <c r="L20" s="22">
        <v>248182.53</v>
      </c>
      <c r="M20" s="135"/>
      <c r="N20" s="139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pans="1:256" s="14" customFormat="1" ht="12" customHeight="1" outlineLevel="1" x14ac:dyDescent="0.2">
      <c r="A21" s="43"/>
      <c r="B21" s="67" t="s">
        <v>179</v>
      </c>
      <c r="C21" s="93" t="s">
        <v>151</v>
      </c>
      <c r="D21" s="68">
        <v>39128</v>
      </c>
      <c r="E21" s="66"/>
      <c r="F21" s="22">
        <v>1000000</v>
      </c>
      <c r="G21" s="178">
        <v>100.08</v>
      </c>
      <c r="H21" s="22">
        <v>1000780</v>
      </c>
      <c r="I21" s="137" t="s">
        <v>69</v>
      </c>
      <c r="J21" s="22">
        <v>1000000</v>
      </c>
      <c r="K21" s="198">
        <v>0.998</v>
      </c>
      <c r="L21" s="22">
        <v>997890</v>
      </c>
      <c r="M21" s="135"/>
      <c r="N21" s="139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pans="1:256" s="14" customFormat="1" ht="12" customHeight="1" outlineLevel="1" x14ac:dyDescent="0.2">
      <c r="A22" s="43"/>
      <c r="B22" s="67" t="s">
        <v>180</v>
      </c>
      <c r="C22" s="93" t="s">
        <v>152</v>
      </c>
      <c r="D22" s="68">
        <v>42933</v>
      </c>
      <c r="E22" s="66"/>
      <c r="F22" s="22">
        <v>248000</v>
      </c>
      <c r="G22" s="178">
        <v>99.86</v>
      </c>
      <c r="H22" s="22">
        <v>247660.24</v>
      </c>
      <c r="I22" s="137" t="s">
        <v>69</v>
      </c>
      <c r="J22" s="22">
        <v>248000</v>
      </c>
      <c r="K22" s="198">
        <v>0.997</v>
      </c>
      <c r="L22" s="22">
        <v>247150.35</v>
      </c>
      <c r="M22" s="135"/>
      <c r="N22" s="139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pans="1:256" s="14" customFormat="1" ht="12" customHeight="1" outlineLevel="1" x14ac:dyDescent="0.2">
      <c r="A23" s="43"/>
      <c r="B23" s="67" t="s">
        <v>181</v>
      </c>
      <c r="C23" s="93" t="s">
        <v>153</v>
      </c>
      <c r="D23" s="68">
        <v>42940</v>
      </c>
      <c r="E23" s="66"/>
      <c r="F23" s="22">
        <v>248000</v>
      </c>
      <c r="G23" s="178">
        <v>99.84</v>
      </c>
      <c r="H23" s="22">
        <v>247605.43</v>
      </c>
      <c r="I23" s="137" t="s">
        <v>69</v>
      </c>
      <c r="J23" s="22">
        <v>248000</v>
      </c>
      <c r="K23" s="198">
        <v>0.996</v>
      </c>
      <c r="L23" s="22">
        <v>247098.27</v>
      </c>
      <c r="M23" s="135"/>
      <c r="N23" s="139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spans="1:256" s="14" customFormat="1" ht="12" customHeight="1" outlineLevel="1" x14ac:dyDescent="0.2">
      <c r="A24" s="43"/>
      <c r="B24" s="67" t="s">
        <v>182</v>
      </c>
      <c r="C24" s="93" t="s">
        <v>154</v>
      </c>
      <c r="D24" s="68">
        <v>42947</v>
      </c>
      <c r="E24" s="66"/>
      <c r="F24" s="22">
        <v>248000</v>
      </c>
      <c r="G24" s="178">
        <v>99.98</v>
      </c>
      <c r="H24" s="22">
        <v>247951.64</v>
      </c>
      <c r="I24" s="137" t="s">
        <v>69</v>
      </c>
      <c r="J24" s="22">
        <v>248000</v>
      </c>
      <c r="K24" s="198">
        <v>0.998</v>
      </c>
      <c r="L24" s="22">
        <v>247388.43</v>
      </c>
      <c r="M24" s="135"/>
      <c r="N24" s="139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  <row r="25" spans="1:256" s="14" customFormat="1" ht="12" customHeight="1" outlineLevel="1" x14ac:dyDescent="0.2">
      <c r="A25" s="43"/>
      <c r="B25" s="67" t="s">
        <v>183</v>
      </c>
      <c r="C25" s="93" t="s">
        <v>155</v>
      </c>
      <c r="D25" s="68">
        <v>42954</v>
      </c>
      <c r="E25" s="66"/>
      <c r="F25" s="22">
        <v>248000</v>
      </c>
      <c r="G25" s="178">
        <v>99.96</v>
      </c>
      <c r="H25" s="22">
        <v>247899.31</v>
      </c>
      <c r="I25" s="137" t="s">
        <v>69</v>
      </c>
      <c r="J25" s="22">
        <v>248000</v>
      </c>
      <c r="K25" s="198">
        <v>0.998</v>
      </c>
      <c r="L25" s="22">
        <v>247336.1</v>
      </c>
      <c r="M25" s="135"/>
      <c r="N25" s="139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</row>
    <row r="26" spans="1:256" s="14" customFormat="1" ht="12" customHeight="1" outlineLevel="1" x14ac:dyDescent="0.2">
      <c r="A26" s="43"/>
      <c r="B26" s="67" t="s">
        <v>184</v>
      </c>
      <c r="C26" s="93" t="s">
        <v>185</v>
      </c>
      <c r="D26" s="68">
        <v>42968</v>
      </c>
      <c r="E26" s="66"/>
      <c r="F26" s="22">
        <v>248000</v>
      </c>
      <c r="G26" s="178">
        <v>99.84</v>
      </c>
      <c r="H26" s="22">
        <v>247608.16</v>
      </c>
      <c r="I26" s="137" t="s">
        <v>69</v>
      </c>
      <c r="J26" s="22">
        <v>248000</v>
      </c>
      <c r="K26" s="198">
        <v>0.996</v>
      </c>
      <c r="L26" s="22">
        <v>247069.26</v>
      </c>
      <c r="M26" s="135"/>
      <c r="N26" s="139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</row>
    <row r="27" spans="1:256" s="14" customFormat="1" ht="12" customHeight="1" outlineLevel="1" x14ac:dyDescent="0.2">
      <c r="A27" s="43"/>
      <c r="B27" s="67" t="s">
        <v>186</v>
      </c>
      <c r="C27" s="93" t="s">
        <v>158</v>
      </c>
      <c r="D27" s="68">
        <v>42949</v>
      </c>
      <c r="E27" s="66"/>
      <c r="F27" s="22">
        <v>248000</v>
      </c>
      <c r="G27" s="178">
        <v>100.14</v>
      </c>
      <c r="H27" s="22">
        <v>248341</v>
      </c>
      <c r="I27" s="137" t="s">
        <v>69</v>
      </c>
      <c r="J27" s="22">
        <v>248000</v>
      </c>
      <c r="K27" s="198">
        <v>0.999</v>
      </c>
      <c r="L27" s="22">
        <v>247695.95</v>
      </c>
      <c r="M27" s="135"/>
      <c r="N27" s="139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</row>
    <row r="28" spans="1:256" s="14" customFormat="1" ht="12" customHeight="1" outlineLevel="1" x14ac:dyDescent="0.2">
      <c r="A28" s="43"/>
      <c r="B28" s="67" t="s">
        <v>204</v>
      </c>
      <c r="C28" s="93" t="s">
        <v>198</v>
      </c>
      <c r="D28" s="68">
        <v>42962</v>
      </c>
      <c r="E28" s="66"/>
      <c r="F28" s="22">
        <v>0</v>
      </c>
      <c r="G28" s="178"/>
      <c r="H28" s="22">
        <v>0</v>
      </c>
      <c r="I28" s="137" t="s">
        <v>69</v>
      </c>
      <c r="J28" s="22">
        <v>500000</v>
      </c>
      <c r="K28" s="198">
        <v>100.17</v>
      </c>
      <c r="L28" s="22">
        <v>533795</v>
      </c>
      <c r="M28" s="135"/>
      <c r="N28" s="139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</row>
    <row r="29" spans="1:256" s="14" customFormat="1" outlineLevel="1" x14ac:dyDescent="0.2">
      <c r="A29" s="43"/>
      <c r="B29" s="67" t="s">
        <v>120</v>
      </c>
      <c r="C29" s="93" t="s">
        <v>118</v>
      </c>
      <c r="D29" s="68">
        <v>42335</v>
      </c>
      <c r="E29" s="66"/>
      <c r="F29" s="22">
        <v>248000</v>
      </c>
      <c r="G29" s="178">
        <v>100.03</v>
      </c>
      <c r="H29" s="22">
        <v>248074.4</v>
      </c>
      <c r="I29" s="137" t="s">
        <v>69</v>
      </c>
      <c r="J29" s="22">
        <v>0</v>
      </c>
      <c r="K29" s="198"/>
      <c r="L29" s="22">
        <v>0</v>
      </c>
      <c r="M29" s="135"/>
      <c r="N29" s="139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</row>
    <row r="30" spans="1:256" s="14" customFormat="1" ht="12" customHeight="1" x14ac:dyDescent="0.2">
      <c r="A30" s="43" t="s">
        <v>93</v>
      </c>
      <c r="B30" s="128"/>
      <c r="C30" s="162"/>
      <c r="D30" s="173"/>
      <c r="E30" s="66"/>
      <c r="F30" s="69">
        <f>SUM(F7:F29)</f>
        <v>24543217.370000001</v>
      </c>
      <c r="G30" s="116"/>
      <c r="H30" s="69">
        <f>SUM(H7:H29)</f>
        <v>24546122.969999995</v>
      </c>
      <c r="I30" s="132"/>
      <c r="J30" s="69">
        <f>SUM(J7:J28)</f>
        <v>27936824.77</v>
      </c>
      <c r="K30" s="198"/>
      <c r="L30" s="69">
        <f>SUM(L7:L29)</f>
        <v>27954546.310000006</v>
      </c>
      <c r="M30" s="133"/>
      <c r="N30" s="139">
        <f>SUM(L30-H30)</f>
        <v>3408423.340000011</v>
      </c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</row>
    <row r="31" spans="1:256" s="14" customFormat="1" ht="12" customHeight="1" x14ac:dyDescent="0.2">
      <c r="A31" s="43"/>
      <c r="B31" s="128"/>
      <c r="C31" s="162"/>
      <c r="D31" s="173"/>
      <c r="E31" s="66"/>
      <c r="F31" s="69"/>
      <c r="G31" s="116"/>
      <c r="H31" s="69"/>
      <c r="I31" s="132"/>
      <c r="J31" s="69"/>
      <c r="K31" s="116"/>
      <c r="L31" s="69"/>
      <c r="M31" s="133"/>
      <c r="N31" s="139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</row>
    <row r="32" spans="1:256" s="122" customFormat="1" ht="15.75" customHeight="1" x14ac:dyDescent="0.2">
      <c r="A32" s="118"/>
      <c r="B32" s="118"/>
      <c r="C32" s="118"/>
      <c r="D32" s="121"/>
      <c r="E32" s="121"/>
      <c r="G32" s="126">
        <v>42248</v>
      </c>
      <c r="H32" s="73"/>
      <c r="I32" s="132"/>
      <c r="K32" s="126">
        <v>42339</v>
      </c>
      <c r="L32" s="73"/>
      <c r="M32" s="132"/>
      <c r="N32" s="139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  <c r="GG32" s="127"/>
      <c r="GH32" s="127"/>
      <c r="GI32" s="127"/>
      <c r="GJ32" s="127"/>
      <c r="GK32" s="127"/>
      <c r="GL32" s="127"/>
      <c r="GM32" s="127"/>
      <c r="GN32" s="127"/>
      <c r="GO32" s="127"/>
      <c r="GP32" s="127"/>
      <c r="GQ32" s="127"/>
      <c r="GR32" s="127"/>
      <c r="GS32" s="127"/>
      <c r="GT32" s="127"/>
      <c r="GU32" s="127"/>
      <c r="GV32" s="127"/>
      <c r="GW32" s="127"/>
      <c r="GX32" s="127"/>
      <c r="GY32" s="127"/>
      <c r="GZ32" s="127"/>
      <c r="HA32" s="127"/>
      <c r="HB32" s="127"/>
      <c r="HC32" s="127"/>
      <c r="HD32" s="127"/>
      <c r="HE32" s="127"/>
      <c r="HF32" s="127"/>
      <c r="HG32" s="127"/>
      <c r="HH32" s="127"/>
      <c r="HI32" s="127"/>
      <c r="HJ32" s="127"/>
      <c r="HK32" s="127"/>
      <c r="HL32" s="127"/>
      <c r="HM32" s="127"/>
      <c r="HN32" s="127"/>
      <c r="HO32" s="127"/>
      <c r="HP32" s="127"/>
      <c r="HQ32" s="127"/>
      <c r="HR32" s="127"/>
      <c r="HS32" s="127"/>
      <c r="HT32" s="127"/>
      <c r="HU32" s="127"/>
      <c r="HV32" s="127"/>
      <c r="HW32" s="127"/>
      <c r="HX32" s="127"/>
      <c r="HY32" s="127"/>
      <c r="HZ32" s="127"/>
      <c r="IA32" s="127"/>
      <c r="IB32" s="127"/>
      <c r="IC32" s="127"/>
      <c r="ID32" s="127"/>
      <c r="IE32" s="127"/>
      <c r="IF32" s="127"/>
      <c r="IG32" s="127"/>
      <c r="IH32" s="127"/>
      <c r="II32" s="127"/>
      <c r="IJ32" s="127"/>
      <c r="IK32" s="127"/>
      <c r="IL32" s="127"/>
      <c r="IM32" s="127"/>
      <c r="IN32" s="127"/>
      <c r="IO32" s="127"/>
      <c r="IP32" s="127"/>
      <c r="IQ32" s="127"/>
      <c r="IR32" s="127"/>
      <c r="IS32" s="127"/>
      <c r="IT32" s="127"/>
      <c r="IU32" s="127"/>
      <c r="IV32" s="127"/>
    </row>
    <row r="33" spans="1:256" s="122" customFormat="1" x14ac:dyDescent="0.2">
      <c r="A33" s="118" t="s">
        <v>59</v>
      </c>
      <c r="B33" s="125" t="s">
        <v>21</v>
      </c>
      <c r="C33" s="118" t="s">
        <v>22</v>
      </c>
      <c r="D33" s="118" t="s">
        <v>60</v>
      </c>
      <c r="E33" s="118"/>
      <c r="F33" s="73" t="s">
        <v>61</v>
      </c>
      <c r="G33" s="120" t="s">
        <v>62</v>
      </c>
      <c r="H33" s="73"/>
      <c r="I33" s="132"/>
      <c r="J33" s="73" t="s">
        <v>61</v>
      </c>
      <c r="K33" s="120" t="s">
        <v>62</v>
      </c>
      <c r="L33" s="73"/>
      <c r="M33" s="132"/>
      <c r="N33" s="139" t="s">
        <v>63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  <c r="GG33" s="127"/>
      <c r="GH33" s="127"/>
      <c r="GI33" s="127"/>
      <c r="GJ33" s="127"/>
      <c r="GK33" s="127"/>
      <c r="GL33" s="127"/>
      <c r="GM33" s="127"/>
      <c r="GN33" s="127"/>
      <c r="GO33" s="127"/>
      <c r="GP33" s="127"/>
      <c r="GQ33" s="127"/>
      <c r="GR33" s="127"/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7"/>
      <c r="HG33" s="127"/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7"/>
      <c r="HV33" s="127"/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7"/>
      <c r="IK33" s="127"/>
      <c r="IL33" s="127"/>
      <c r="IM33" s="127"/>
      <c r="IN33" s="127"/>
      <c r="IO33" s="127"/>
      <c r="IP33" s="127"/>
      <c r="IQ33" s="127"/>
      <c r="IR33" s="127"/>
      <c r="IS33" s="127"/>
      <c r="IT33" s="127"/>
      <c r="IU33" s="127"/>
      <c r="IV33" s="127"/>
    </row>
    <row r="34" spans="1:256" s="122" customFormat="1" x14ac:dyDescent="0.2">
      <c r="A34" s="118"/>
      <c r="B34" s="125" t="s">
        <v>29</v>
      </c>
      <c r="C34" s="118" t="s">
        <v>30</v>
      </c>
      <c r="D34" s="118" t="s">
        <v>64</v>
      </c>
      <c r="E34" s="118"/>
      <c r="F34" s="73" t="s">
        <v>65</v>
      </c>
      <c r="G34" s="120" t="s">
        <v>66</v>
      </c>
      <c r="H34" s="73" t="s">
        <v>67</v>
      </c>
      <c r="I34" s="132"/>
      <c r="J34" s="73" t="s">
        <v>65</v>
      </c>
      <c r="K34" s="120" t="s">
        <v>66</v>
      </c>
      <c r="L34" s="73" t="s">
        <v>67</v>
      </c>
      <c r="M34" s="132"/>
      <c r="N34" s="139" t="s">
        <v>18</v>
      </c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</row>
    <row r="35" spans="1:256" s="122" customFormat="1" ht="9" customHeight="1" x14ac:dyDescent="0.2">
      <c r="A35" s="131"/>
      <c r="B35" s="134"/>
      <c r="C35" s="131"/>
      <c r="D35" s="131"/>
      <c r="E35" s="131"/>
      <c r="F35" s="132"/>
      <c r="G35" s="138"/>
      <c r="H35" s="132"/>
      <c r="I35" s="132"/>
      <c r="J35" s="132"/>
      <c r="K35" s="138"/>
      <c r="L35" s="132"/>
      <c r="M35" s="132"/>
      <c r="N35" s="140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s="14" customFormat="1" ht="12" customHeight="1" x14ac:dyDescent="0.2">
      <c r="A36" s="43"/>
      <c r="B36" s="128"/>
      <c r="C36" s="162"/>
      <c r="D36" s="173"/>
      <c r="E36" s="66"/>
      <c r="F36" s="69"/>
      <c r="G36" s="116"/>
      <c r="H36" s="69"/>
      <c r="I36" s="132"/>
      <c r="J36" s="69"/>
      <c r="K36" s="116"/>
      <c r="L36" s="69"/>
      <c r="M36" s="133"/>
      <c r="N36" s="139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</row>
    <row r="37" spans="1:256" s="14" customFormat="1" x14ac:dyDescent="0.2">
      <c r="A37" s="43" t="s">
        <v>7</v>
      </c>
      <c r="B37" s="43" t="s">
        <v>68</v>
      </c>
      <c r="C37" s="82"/>
      <c r="D37" s="111">
        <v>42368</v>
      </c>
      <c r="E37" s="66"/>
      <c r="F37" s="65">
        <v>1499159.35</v>
      </c>
      <c r="G37" s="178">
        <v>100</v>
      </c>
      <c r="H37" s="65">
        <v>1499159.35</v>
      </c>
      <c r="I37" s="137" t="s">
        <v>69</v>
      </c>
      <c r="J37" s="65">
        <v>1498278.97</v>
      </c>
      <c r="K37" s="178">
        <v>100</v>
      </c>
      <c r="L37" s="65">
        <v>1498278.97</v>
      </c>
      <c r="M37" s="135"/>
      <c r="N37" s="139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</row>
    <row r="38" spans="1:256" s="14" customFormat="1" x14ac:dyDescent="0.2">
      <c r="A38" s="43"/>
      <c r="B38" s="43"/>
      <c r="C38" s="82"/>
      <c r="D38" s="111"/>
      <c r="E38" s="66"/>
      <c r="F38" s="69">
        <f>SUM(F37:F37)</f>
        <v>1499159.35</v>
      </c>
      <c r="G38" s="116"/>
      <c r="H38" s="69">
        <f>SUM(H37:H37)</f>
        <v>1499159.35</v>
      </c>
      <c r="I38" s="132"/>
      <c r="J38" s="69">
        <f>SUM(J37:J37)</f>
        <v>1498278.97</v>
      </c>
      <c r="K38" s="116"/>
      <c r="L38" s="69">
        <f>SUM(L37:L37)</f>
        <v>1498278.97</v>
      </c>
      <c r="M38" s="133"/>
      <c r="N38" s="139">
        <f>SUM(L38-H38)</f>
        <v>-880.38000000012107</v>
      </c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</row>
    <row r="39" spans="1:256" s="14" customFormat="1" x14ac:dyDescent="0.2">
      <c r="A39" s="43"/>
      <c r="B39" s="43"/>
      <c r="C39" s="82"/>
      <c r="D39" s="111"/>
      <c r="E39" s="66"/>
      <c r="F39" s="69" t="s">
        <v>121</v>
      </c>
      <c r="G39" s="116"/>
      <c r="H39" s="69" t="s">
        <v>121</v>
      </c>
      <c r="I39" s="132"/>
      <c r="J39" s="69" t="s">
        <v>121</v>
      </c>
      <c r="K39" s="116"/>
      <c r="L39" s="69" t="s">
        <v>121</v>
      </c>
      <c r="M39" s="133"/>
      <c r="N39" s="139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</row>
    <row r="40" spans="1:256" s="14" customFormat="1" x14ac:dyDescent="0.2">
      <c r="A40" s="43" t="s">
        <v>96</v>
      </c>
      <c r="B40" s="43" t="s">
        <v>68</v>
      </c>
      <c r="C40" s="82"/>
      <c r="D40" s="111">
        <v>42368</v>
      </c>
      <c r="E40" s="66"/>
      <c r="F40" s="22">
        <v>1581936.91</v>
      </c>
      <c r="G40" s="178">
        <v>100</v>
      </c>
      <c r="H40" s="22">
        <v>1581936.91</v>
      </c>
      <c r="I40" s="132" t="s">
        <v>69</v>
      </c>
      <c r="J40" s="22">
        <v>1461296.98</v>
      </c>
      <c r="K40" s="178">
        <v>100</v>
      </c>
      <c r="L40" s="22">
        <v>1461296.98</v>
      </c>
      <c r="M40" s="135"/>
      <c r="N40" s="139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spans="1:256" s="14" customFormat="1" x14ac:dyDescent="0.2">
      <c r="A41" s="43"/>
      <c r="B41" s="43"/>
      <c r="C41" s="82"/>
      <c r="D41" s="111"/>
      <c r="E41" s="66"/>
      <c r="F41" s="69">
        <f>SUM(F40:F40)</f>
        <v>1581936.91</v>
      </c>
      <c r="G41" s="116"/>
      <c r="H41" s="69">
        <f>SUM(H40:H40)</f>
        <v>1581936.91</v>
      </c>
      <c r="I41" s="132"/>
      <c r="J41" s="69">
        <f>SUM(J40:J40)</f>
        <v>1461296.98</v>
      </c>
      <c r="K41" s="116"/>
      <c r="L41" s="69">
        <f>SUM(L40:L40)</f>
        <v>1461296.98</v>
      </c>
      <c r="M41" s="133"/>
      <c r="N41" s="139">
        <f>SUM(L41-H41)</f>
        <v>-120639.92999999993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spans="1:256" s="14" customFormat="1" x14ac:dyDescent="0.2">
      <c r="A42" s="43"/>
      <c r="B42" s="43"/>
      <c r="C42" s="82"/>
      <c r="D42" s="111"/>
      <c r="E42" s="66"/>
      <c r="F42" s="69"/>
      <c r="G42" s="116"/>
      <c r="H42" s="69"/>
      <c r="I42" s="132"/>
      <c r="J42" s="69"/>
      <c r="K42" s="116"/>
      <c r="L42" s="69"/>
      <c r="M42" s="133"/>
      <c r="N42" s="139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</row>
    <row r="43" spans="1:256" s="14" customFormat="1" x14ac:dyDescent="0.2">
      <c r="A43" s="43" t="s">
        <v>8</v>
      </c>
      <c r="B43" s="43" t="s">
        <v>68</v>
      </c>
      <c r="C43" s="82"/>
      <c r="D43" s="111">
        <v>42368</v>
      </c>
      <c r="E43" s="66"/>
      <c r="F43" s="22">
        <v>12570.54</v>
      </c>
      <c r="G43" s="178">
        <v>100</v>
      </c>
      <c r="H43" s="22">
        <v>12570.54</v>
      </c>
      <c r="I43" s="137" t="s">
        <v>69</v>
      </c>
      <c r="J43" s="22">
        <v>12575.89</v>
      </c>
      <c r="K43" s="178">
        <v>100</v>
      </c>
      <c r="L43" s="22">
        <v>12575.89</v>
      </c>
      <c r="M43" s="135"/>
      <c r="N43" s="139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4" spans="1:256" s="14" customFormat="1" x14ac:dyDescent="0.2">
      <c r="A44" s="43"/>
      <c r="B44" s="43"/>
      <c r="C44" s="82"/>
      <c r="D44" s="111"/>
      <c r="E44" s="66"/>
      <c r="F44" s="69">
        <f>SUM(F43)</f>
        <v>12570.54</v>
      </c>
      <c r="G44" s="116"/>
      <c r="H44" s="69">
        <f>SUM(H43)</f>
        <v>12570.54</v>
      </c>
      <c r="I44" s="132"/>
      <c r="J44" s="69">
        <f>SUM(J43)</f>
        <v>12575.89</v>
      </c>
      <c r="K44" s="116"/>
      <c r="L44" s="69">
        <f>SUM(L43)</f>
        <v>12575.89</v>
      </c>
      <c r="M44" s="133"/>
      <c r="N44" s="139">
        <f>SUM(L44-H44)</f>
        <v>5.3499999999985448</v>
      </c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</row>
    <row r="45" spans="1:256" s="14" customFormat="1" ht="12" customHeight="1" x14ac:dyDescent="0.2">
      <c r="A45" s="43"/>
      <c r="B45" s="128"/>
      <c r="C45" s="162"/>
      <c r="D45" s="173"/>
      <c r="E45" s="66"/>
      <c r="F45" s="69"/>
      <c r="G45" s="116"/>
      <c r="H45" s="69"/>
      <c r="I45" s="132"/>
      <c r="J45" s="69"/>
      <c r="K45" s="116"/>
      <c r="L45" s="69"/>
      <c r="M45" s="133"/>
      <c r="N45" s="139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  <row r="46" spans="1:256" s="14" customFormat="1" outlineLevel="1" x14ac:dyDescent="0.2">
      <c r="A46" s="43" t="s">
        <v>9</v>
      </c>
      <c r="B46" s="43" t="s">
        <v>68</v>
      </c>
      <c r="C46" s="64"/>
      <c r="D46" s="111">
        <v>42368</v>
      </c>
      <c r="E46" s="66"/>
      <c r="F46" s="70">
        <v>2358646</v>
      </c>
      <c r="G46" s="178">
        <v>100</v>
      </c>
      <c r="H46" s="70">
        <v>2358646</v>
      </c>
      <c r="I46" s="137" t="s">
        <v>69</v>
      </c>
      <c r="J46" s="70">
        <v>2343996.69</v>
      </c>
      <c r="K46" s="178">
        <v>100</v>
      </c>
      <c r="L46" s="70">
        <v>2343996.69</v>
      </c>
      <c r="M46" s="136"/>
      <c r="N46" s="139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</row>
    <row r="47" spans="1:256" s="14" customFormat="1" x14ac:dyDescent="0.2">
      <c r="A47" s="43"/>
      <c r="B47" s="43"/>
      <c r="C47" s="64"/>
      <c r="D47" s="111"/>
      <c r="E47" s="66"/>
      <c r="F47" s="69">
        <f>SUM(F46:F46)</f>
        <v>2358646</v>
      </c>
      <c r="G47" s="71"/>
      <c r="H47" s="69">
        <f>SUM(H46:H46)</f>
        <v>2358646</v>
      </c>
      <c r="I47" s="132"/>
      <c r="J47" s="69">
        <f>SUM(J46:J46)</f>
        <v>2343996.69</v>
      </c>
      <c r="K47" s="71"/>
      <c r="L47" s="69">
        <f>SUM(L46:L46)</f>
        <v>2343996.69</v>
      </c>
      <c r="M47" s="133"/>
      <c r="N47" s="139">
        <f>SUM(L47-H47)</f>
        <v>-14649.310000000056</v>
      </c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</row>
    <row r="48" spans="1:256" s="14" customFormat="1" x14ac:dyDescent="0.2">
      <c r="A48" s="43"/>
      <c r="B48" s="43"/>
      <c r="C48" s="64"/>
      <c r="D48" s="111"/>
      <c r="E48" s="66"/>
      <c r="F48" s="22"/>
      <c r="G48" s="72"/>
      <c r="H48" s="22"/>
      <c r="I48" s="137"/>
      <c r="J48" s="22"/>
      <c r="K48" s="72"/>
      <c r="L48" s="22"/>
      <c r="M48" s="135"/>
      <c r="N48" s="139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</row>
    <row r="49" spans="1:256" s="14" customFormat="1" x14ac:dyDescent="0.2">
      <c r="A49" s="43" t="s">
        <v>70</v>
      </c>
      <c r="B49" s="43" t="s">
        <v>68</v>
      </c>
      <c r="C49" s="64"/>
      <c r="D49" s="111">
        <v>42368</v>
      </c>
      <c r="E49" s="66"/>
      <c r="F49" s="22">
        <v>1269155.94</v>
      </c>
      <c r="G49" s="178">
        <v>100</v>
      </c>
      <c r="H49" s="22">
        <v>1269155.94</v>
      </c>
      <c r="I49" s="137" t="s">
        <v>69</v>
      </c>
      <c r="J49" s="22">
        <v>1333863.73</v>
      </c>
      <c r="K49" s="178">
        <v>100</v>
      </c>
      <c r="L49" s="22">
        <v>1333863.73</v>
      </c>
      <c r="M49" s="135"/>
      <c r="N49" s="139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</row>
    <row r="50" spans="1:256" s="14" customFormat="1" x14ac:dyDescent="0.2">
      <c r="A50" s="43"/>
      <c r="B50" s="43"/>
      <c r="C50" s="64"/>
      <c r="D50" s="111"/>
      <c r="E50" s="66"/>
      <c r="F50" s="69">
        <f>SUM(F49:F49)</f>
        <v>1269155.94</v>
      </c>
      <c r="G50" s="180"/>
      <c r="H50" s="69">
        <f>SUM(H49:H49)</f>
        <v>1269155.94</v>
      </c>
      <c r="I50" s="132"/>
      <c r="J50" s="69">
        <f>SUM(J49:J49)</f>
        <v>1333863.73</v>
      </c>
      <c r="K50" s="180"/>
      <c r="L50" s="69">
        <f>SUM(L49:L49)</f>
        <v>1333863.73</v>
      </c>
      <c r="M50" s="133"/>
      <c r="N50" s="139">
        <f>SUM(L50-H50)</f>
        <v>64707.790000000037</v>
      </c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</row>
    <row r="51" spans="1:256" s="14" customFormat="1" x14ac:dyDescent="0.2">
      <c r="A51" s="43"/>
      <c r="B51" s="43"/>
      <c r="C51" s="64"/>
      <c r="D51" s="111"/>
      <c r="E51" s="66"/>
      <c r="F51" s="69"/>
      <c r="G51" s="180"/>
      <c r="H51" s="69"/>
      <c r="I51" s="132"/>
      <c r="J51" s="69"/>
      <c r="K51" s="180"/>
      <c r="L51" s="69"/>
      <c r="M51" s="133"/>
      <c r="N51" s="139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</row>
    <row r="52" spans="1:256" s="14" customFormat="1" x14ac:dyDescent="0.2">
      <c r="A52" s="43" t="s">
        <v>71</v>
      </c>
      <c r="B52" s="43" t="s">
        <v>68</v>
      </c>
      <c r="C52" s="64"/>
      <c r="D52" s="111">
        <v>42368</v>
      </c>
      <c r="E52" s="64"/>
      <c r="F52" s="65">
        <v>1072182.8400000001</v>
      </c>
      <c r="G52" s="178">
        <v>100</v>
      </c>
      <c r="H52" s="65">
        <v>1072182.8400000001</v>
      </c>
      <c r="I52" s="137" t="s">
        <v>69</v>
      </c>
      <c r="J52" s="65">
        <v>651390.98</v>
      </c>
      <c r="K52" s="178">
        <v>100</v>
      </c>
      <c r="L52" s="65">
        <v>651390.98</v>
      </c>
      <c r="M52" s="137"/>
      <c r="N52" s="139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</row>
    <row r="53" spans="1:256" s="14" customFormat="1" x14ac:dyDescent="0.2">
      <c r="A53" s="43"/>
      <c r="B53" s="43"/>
      <c r="C53" s="64"/>
      <c r="D53" s="112"/>
      <c r="E53" s="64"/>
      <c r="F53" s="73">
        <f>SUM(F52)</f>
        <v>1072182.8400000001</v>
      </c>
      <c r="G53" s="180"/>
      <c r="H53" s="73">
        <f>SUM(H52)</f>
        <v>1072182.8400000001</v>
      </c>
      <c r="I53" s="132"/>
      <c r="J53" s="73">
        <f>SUM(J52)</f>
        <v>651390.98</v>
      </c>
      <c r="K53" s="180"/>
      <c r="L53" s="73">
        <f>SUM(L52)</f>
        <v>651390.98</v>
      </c>
      <c r="M53" s="132"/>
      <c r="N53" s="139">
        <f>SUM(L53-H53)</f>
        <v>-420791.8600000001</v>
      </c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</row>
    <row r="54" spans="1:256" s="14" customFormat="1" x14ac:dyDescent="0.2">
      <c r="A54" s="45"/>
      <c r="B54" s="43"/>
      <c r="C54" s="64"/>
      <c r="D54" s="111"/>
      <c r="E54" s="66"/>
      <c r="F54" s="69"/>
      <c r="G54" s="180"/>
      <c r="H54" s="69"/>
      <c r="I54" s="132"/>
      <c r="J54" s="69"/>
      <c r="K54" s="180"/>
      <c r="L54" s="69"/>
      <c r="M54" s="133"/>
      <c r="N54" s="139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</row>
    <row r="55" spans="1:256" s="43" customFormat="1" ht="14.25" customHeight="1" x14ac:dyDescent="0.2">
      <c r="A55" s="43" t="s">
        <v>12</v>
      </c>
      <c r="B55" s="43" t="s">
        <v>68</v>
      </c>
      <c r="C55" s="64"/>
      <c r="D55" s="111">
        <v>42368</v>
      </c>
      <c r="E55" s="66"/>
      <c r="F55" s="22">
        <v>58184.04</v>
      </c>
      <c r="G55" s="178">
        <v>100</v>
      </c>
      <c r="H55" s="22">
        <v>58184.04</v>
      </c>
      <c r="I55" s="137" t="s">
        <v>69</v>
      </c>
      <c r="J55" s="22">
        <v>58436.24</v>
      </c>
      <c r="K55" s="178">
        <v>100</v>
      </c>
      <c r="L55" s="22">
        <v>58436.24</v>
      </c>
      <c r="M55" s="135"/>
      <c r="N55" s="139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128"/>
      <c r="IR55" s="128"/>
      <c r="IS55" s="128"/>
      <c r="IT55" s="128"/>
      <c r="IU55" s="128"/>
      <c r="IV55" s="128"/>
    </row>
    <row r="56" spans="1:256" s="14" customFormat="1" x14ac:dyDescent="0.2">
      <c r="C56" s="83"/>
      <c r="D56" s="113"/>
      <c r="F56" s="69">
        <f>SUM(F55)</f>
        <v>58184.04</v>
      </c>
      <c r="G56" s="180"/>
      <c r="H56" s="69">
        <f>SUM(H55)</f>
        <v>58184.04</v>
      </c>
      <c r="I56" s="132"/>
      <c r="J56" s="69">
        <f>SUM(J55)</f>
        <v>58436.24</v>
      </c>
      <c r="K56" s="180"/>
      <c r="L56" s="69">
        <f>SUM(L55)</f>
        <v>58436.24</v>
      </c>
      <c r="M56" s="133"/>
      <c r="N56" s="139">
        <f>SUM(L56-H56)</f>
        <v>252.19999999999709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</row>
    <row r="57" spans="1:256" s="14" customFormat="1" x14ac:dyDescent="0.2">
      <c r="A57" s="43"/>
      <c r="B57" s="43"/>
      <c r="C57" s="64"/>
      <c r="D57" s="112"/>
      <c r="E57" s="43"/>
      <c r="F57" s="22"/>
      <c r="G57" s="181"/>
      <c r="H57" s="22"/>
      <c r="I57" s="137"/>
      <c r="J57" s="22"/>
      <c r="K57" s="181"/>
      <c r="L57" s="22"/>
      <c r="M57" s="135"/>
      <c r="N57" s="139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</row>
    <row r="58" spans="1:256" s="14" customFormat="1" x14ac:dyDescent="0.2">
      <c r="A58" s="43" t="s">
        <v>38</v>
      </c>
      <c r="B58" s="43" t="s">
        <v>68</v>
      </c>
      <c r="C58" s="64"/>
      <c r="D58" s="111">
        <v>42368</v>
      </c>
      <c r="E58" s="43"/>
      <c r="F58" s="22">
        <v>385326.5</v>
      </c>
      <c r="G58" s="180">
        <v>100</v>
      </c>
      <c r="H58" s="22">
        <v>385326.5</v>
      </c>
      <c r="I58" s="137" t="s">
        <v>69</v>
      </c>
      <c r="J58" s="22">
        <v>386738.72</v>
      </c>
      <c r="K58" s="180">
        <v>100</v>
      </c>
      <c r="L58" s="22">
        <v>386738.72</v>
      </c>
      <c r="M58" s="135"/>
      <c r="N58" s="139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</row>
    <row r="59" spans="1:256" s="14" customFormat="1" x14ac:dyDescent="0.2">
      <c r="A59" s="43"/>
      <c r="B59" s="43"/>
      <c r="C59" s="64"/>
      <c r="D59" s="112"/>
      <c r="E59" s="43"/>
      <c r="F59" s="69">
        <f>SUM(F58:F58)</f>
        <v>385326.5</v>
      </c>
      <c r="G59" s="181"/>
      <c r="H59" s="69">
        <f>SUM(H58:H58)</f>
        <v>385326.5</v>
      </c>
      <c r="I59" s="132"/>
      <c r="J59" s="69">
        <f>SUM(J58:J58)</f>
        <v>386738.72</v>
      </c>
      <c r="K59" s="181"/>
      <c r="L59" s="69">
        <f>SUM(L58:L58)</f>
        <v>386738.72</v>
      </c>
      <c r="M59" s="133"/>
      <c r="N59" s="139">
        <f>SUM(L59-H59)</f>
        <v>1412.2199999999721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14" customFormat="1" x14ac:dyDescent="0.2">
      <c r="A60" s="43"/>
      <c r="B60" s="43"/>
      <c r="C60" s="64"/>
      <c r="D60" s="112"/>
      <c r="E60" s="43"/>
      <c r="F60" s="69"/>
      <c r="G60" s="181"/>
      <c r="H60" s="69"/>
      <c r="I60" s="132"/>
      <c r="J60" s="69"/>
      <c r="K60" s="181"/>
      <c r="L60" s="69"/>
      <c r="M60" s="133"/>
      <c r="N60" s="139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</row>
    <row r="61" spans="1:256" s="14" customFormat="1" x14ac:dyDescent="0.2">
      <c r="A61" s="43" t="s">
        <v>39</v>
      </c>
      <c r="B61" s="43" t="s">
        <v>68</v>
      </c>
      <c r="C61" s="64"/>
      <c r="D61" s="111">
        <v>42368</v>
      </c>
      <c r="E61" s="66"/>
      <c r="F61" s="22">
        <v>2240290.85</v>
      </c>
      <c r="G61" s="178">
        <v>100</v>
      </c>
      <c r="H61" s="22">
        <v>2240290.85</v>
      </c>
      <c r="I61" s="137" t="s">
        <v>69</v>
      </c>
      <c r="J61" s="22">
        <v>1749160.77</v>
      </c>
      <c r="K61" s="178">
        <v>100</v>
      </c>
      <c r="L61" s="22">
        <v>1749160.77</v>
      </c>
      <c r="M61" s="135"/>
      <c r="N61" s="139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</row>
    <row r="62" spans="1:256" s="14" customFormat="1" ht="12" customHeight="1" x14ac:dyDescent="0.2">
      <c r="A62" s="43"/>
      <c r="B62" s="67"/>
      <c r="C62" s="84"/>
      <c r="D62" s="68"/>
      <c r="E62" s="43"/>
      <c r="F62" s="69">
        <f>SUM(F61:F61)</f>
        <v>2240290.85</v>
      </c>
      <c r="G62" s="180"/>
      <c r="H62" s="69">
        <f>SUM(H61:H61)</f>
        <v>2240290.85</v>
      </c>
      <c r="I62" s="132"/>
      <c r="J62" s="69">
        <f>SUM(J61:J61)</f>
        <v>1749160.77</v>
      </c>
      <c r="K62" s="180"/>
      <c r="L62" s="69">
        <f>SUM(L61:L61)</f>
        <v>1749160.77</v>
      </c>
      <c r="M62" s="133"/>
      <c r="N62" s="139">
        <f>SUM(L62-H62)</f>
        <v>-491130.08000000007</v>
      </c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14" customFormat="1" x14ac:dyDescent="0.2">
      <c r="A63" s="43"/>
      <c r="B63" s="43"/>
      <c r="C63" s="64"/>
      <c r="D63" s="112"/>
      <c r="E63" s="43"/>
      <c r="F63" s="22"/>
      <c r="G63" s="180"/>
      <c r="H63" s="22"/>
      <c r="I63" s="137"/>
      <c r="J63" s="22"/>
      <c r="K63" s="180"/>
      <c r="L63" s="22"/>
      <c r="M63" s="135"/>
      <c r="N63" s="139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14" customFormat="1" x14ac:dyDescent="0.2">
      <c r="A64" s="43" t="s">
        <v>40</v>
      </c>
      <c r="B64" s="43" t="s">
        <v>68</v>
      </c>
      <c r="C64" s="64"/>
      <c r="D64" s="111">
        <v>42368</v>
      </c>
      <c r="E64" s="66"/>
      <c r="F64" s="22">
        <v>247343.91</v>
      </c>
      <c r="G64" s="178">
        <v>100</v>
      </c>
      <c r="H64" s="22">
        <v>247343.91</v>
      </c>
      <c r="I64" s="137" t="s">
        <v>69</v>
      </c>
      <c r="J64" s="22">
        <v>543494.61</v>
      </c>
      <c r="K64" s="178">
        <v>100</v>
      </c>
      <c r="L64" s="22">
        <v>543494.61</v>
      </c>
      <c r="M64" s="135"/>
      <c r="N64" s="139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14" customFormat="1" ht="13.5" customHeight="1" x14ac:dyDescent="0.2">
      <c r="A65" s="43"/>
      <c r="B65" s="43"/>
      <c r="C65" s="64"/>
      <c r="D65" s="112"/>
      <c r="E65" s="43"/>
      <c r="F65" s="69">
        <f>SUM(F64)</f>
        <v>247343.91</v>
      </c>
      <c r="G65" s="180"/>
      <c r="H65" s="69">
        <f>SUM(H64)</f>
        <v>247343.91</v>
      </c>
      <c r="I65" s="132"/>
      <c r="J65" s="69">
        <f>SUM(J64)</f>
        <v>543494.61</v>
      </c>
      <c r="K65" s="180"/>
      <c r="L65" s="69">
        <f>SUM(L64)</f>
        <v>543494.61</v>
      </c>
      <c r="M65" s="133"/>
      <c r="N65" s="139">
        <f>SUM(L65-H65)</f>
        <v>296150.69999999995</v>
      </c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14" customFormat="1" ht="13.5" customHeight="1" x14ac:dyDescent="0.2">
      <c r="A66" s="43"/>
      <c r="B66" s="43"/>
      <c r="C66" s="64"/>
      <c r="D66" s="112"/>
      <c r="E66" s="43"/>
      <c r="F66" s="69"/>
      <c r="G66" s="180"/>
      <c r="H66" s="69"/>
      <c r="I66" s="132"/>
      <c r="J66" s="69"/>
      <c r="K66" s="180"/>
      <c r="L66" s="69"/>
      <c r="M66" s="133"/>
      <c r="N66" s="139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14" customFormat="1" x14ac:dyDescent="0.2">
      <c r="A67" s="43" t="s">
        <v>127</v>
      </c>
      <c r="B67" s="43" t="s">
        <v>68</v>
      </c>
      <c r="C67" s="64"/>
      <c r="D67" s="111">
        <v>42368</v>
      </c>
      <c r="E67" s="66"/>
      <c r="F67" s="22">
        <v>851117.69</v>
      </c>
      <c r="G67" s="178">
        <v>100</v>
      </c>
      <c r="H67" s="22">
        <v>851117.69</v>
      </c>
      <c r="I67" s="137" t="s">
        <v>69</v>
      </c>
      <c r="J67" s="22">
        <v>855525.54</v>
      </c>
      <c r="K67" s="178">
        <v>100</v>
      </c>
      <c r="L67" s="22">
        <v>855525.54</v>
      </c>
      <c r="M67" s="135"/>
      <c r="N67" s="139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</row>
    <row r="68" spans="1:256" s="14" customFormat="1" x14ac:dyDescent="0.2">
      <c r="A68" s="43"/>
      <c r="B68" s="43"/>
      <c r="C68" s="64"/>
      <c r="D68" s="112"/>
      <c r="E68" s="43"/>
      <c r="F68" s="69">
        <f>SUM(F67:F67)</f>
        <v>851117.69</v>
      </c>
      <c r="G68" s="180"/>
      <c r="H68" s="69">
        <f>SUM(H67:H67)</f>
        <v>851117.69</v>
      </c>
      <c r="I68" s="132"/>
      <c r="J68" s="69">
        <f>SUM(J67:J67)</f>
        <v>855525.54</v>
      </c>
      <c r="K68" s="180"/>
      <c r="L68" s="69">
        <f>SUM(L67:L67)</f>
        <v>855525.54</v>
      </c>
      <c r="M68" s="133"/>
      <c r="N68" s="139">
        <f>SUM(L68-H68)</f>
        <v>4407.8500000000931</v>
      </c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14" customFormat="1" x14ac:dyDescent="0.2">
      <c r="A69" s="43"/>
      <c r="B69" s="43"/>
      <c r="C69" s="64"/>
      <c r="D69" s="112"/>
      <c r="E69" s="43"/>
      <c r="F69" s="69"/>
      <c r="G69" s="180"/>
      <c r="H69" s="69"/>
      <c r="I69" s="132"/>
      <c r="J69" s="69"/>
      <c r="K69" s="180"/>
      <c r="L69" s="69"/>
      <c r="M69" s="133"/>
      <c r="N69" s="139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</row>
    <row r="70" spans="1:256" s="122" customFormat="1" ht="15.75" customHeight="1" x14ac:dyDescent="0.2">
      <c r="A70" s="118"/>
      <c r="B70" s="118"/>
      <c r="C70" s="118"/>
      <c r="D70" s="121"/>
      <c r="E70" s="121"/>
      <c r="G70" s="126">
        <v>42248</v>
      </c>
      <c r="H70" s="73"/>
      <c r="I70" s="132"/>
      <c r="K70" s="126">
        <v>42339</v>
      </c>
      <c r="L70" s="73"/>
      <c r="M70" s="132"/>
      <c r="N70" s="139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  <c r="HQ70" s="127"/>
      <c r="HR70" s="127"/>
      <c r="HS70" s="127"/>
      <c r="HT70" s="127"/>
      <c r="HU70" s="127"/>
      <c r="HV70" s="127"/>
      <c r="HW70" s="127"/>
      <c r="HX70" s="127"/>
      <c r="HY70" s="127"/>
      <c r="HZ70" s="127"/>
      <c r="IA70" s="127"/>
      <c r="IB70" s="127"/>
      <c r="IC70" s="127"/>
      <c r="ID70" s="127"/>
      <c r="IE70" s="127"/>
      <c r="IF70" s="127"/>
      <c r="IG70" s="127"/>
      <c r="IH70" s="127"/>
      <c r="II70" s="127"/>
      <c r="IJ70" s="127"/>
      <c r="IK70" s="127"/>
      <c r="IL70" s="127"/>
      <c r="IM70" s="127"/>
      <c r="IN70" s="127"/>
      <c r="IO70" s="127"/>
      <c r="IP70" s="127"/>
      <c r="IQ70" s="127"/>
      <c r="IR70" s="127"/>
      <c r="IS70" s="127"/>
      <c r="IT70" s="127"/>
      <c r="IU70" s="127"/>
      <c r="IV70" s="127"/>
    </row>
    <row r="71" spans="1:256" s="122" customFormat="1" x14ac:dyDescent="0.2">
      <c r="A71" s="118" t="s">
        <v>59</v>
      </c>
      <c r="B71" s="125" t="s">
        <v>21</v>
      </c>
      <c r="C71" s="118" t="s">
        <v>22</v>
      </c>
      <c r="D71" s="118" t="s">
        <v>60</v>
      </c>
      <c r="E71" s="118"/>
      <c r="F71" s="73" t="s">
        <v>61</v>
      </c>
      <c r="G71" s="120" t="s">
        <v>62</v>
      </c>
      <c r="H71" s="73"/>
      <c r="I71" s="132"/>
      <c r="J71" s="73" t="s">
        <v>61</v>
      </c>
      <c r="K71" s="120" t="s">
        <v>62</v>
      </c>
      <c r="L71" s="73"/>
      <c r="M71" s="132"/>
      <c r="N71" s="139" t="s">
        <v>63</v>
      </c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  <c r="HQ71" s="127"/>
      <c r="HR71" s="127"/>
      <c r="HS71" s="127"/>
      <c r="HT71" s="127"/>
      <c r="HU71" s="127"/>
      <c r="HV71" s="127"/>
      <c r="HW71" s="127"/>
      <c r="HX71" s="127"/>
      <c r="HY71" s="127"/>
      <c r="HZ71" s="127"/>
      <c r="IA71" s="127"/>
      <c r="IB71" s="127"/>
      <c r="IC71" s="127"/>
      <c r="ID71" s="127"/>
      <c r="IE71" s="127"/>
      <c r="IF71" s="127"/>
      <c r="IG71" s="127"/>
      <c r="IH71" s="127"/>
      <c r="II71" s="127"/>
      <c r="IJ71" s="127"/>
      <c r="IK71" s="127"/>
      <c r="IL71" s="127"/>
      <c r="IM71" s="127"/>
      <c r="IN71" s="127"/>
      <c r="IO71" s="127"/>
      <c r="IP71" s="127"/>
      <c r="IQ71" s="127"/>
      <c r="IR71" s="127"/>
      <c r="IS71" s="127"/>
      <c r="IT71" s="127"/>
      <c r="IU71" s="127"/>
      <c r="IV71" s="127"/>
    </row>
    <row r="72" spans="1:256" s="122" customFormat="1" x14ac:dyDescent="0.2">
      <c r="A72" s="118"/>
      <c r="B72" s="125" t="s">
        <v>29</v>
      </c>
      <c r="C72" s="118" t="s">
        <v>30</v>
      </c>
      <c r="D72" s="118" t="s">
        <v>64</v>
      </c>
      <c r="E72" s="118"/>
      <c r="F72" s="73" t="s">
        <v>65</v>
      </c>
      <c r="G72" s="120" t="s">
        <v>66</v>
      </c>
      <c r="H72" s="73" t="s">
        <v>67</v>
      </c>
      <c r="I72" s="132"/>
      <c r="J72" s="73" t="s">
        <v>65</v>
      </c>
      <c r="K72" s="120" t="s">
        <v>66</v>
      </c>
      <c r="L72" s="73" t="s">
        <v>67</v>
      </c>
      <c r="M72" s="132"/>
      <c r="N72" s="139" t="s">
        <v>18</v>
      </c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  <c r="HQ72" s="127"/>
      <c r="HR72" s="127"/>
      <c r="HS72" s="127"/>
      <c r="HT72" s="127"/>
      <c r="HU72" s="127"/>
      <c r="HV72" s="127"/>
      <c r="HW72" s="127"/>
      <c r="HX72" s="127"/>
      <c r="HY72" s="127"/>
      <c r="HZ72" s="127"/>
      <c r="IA72" s="127"/>
      <c r="IB72" s="127"/>
      <c r="IC72" s="127"/>
      <c r="ID72" s="127"/>
      <c r="IE72" s="127"/>
      <c r="IF72" s="127"/>
      <c r="IG72" s="127"/>
      <c r="IH72" s="127"/>
      <c r="II72" s="127"/>
      <c r="IJ72" s="127"/>
      <c r="IK72" s="127"/>
      <c r="IL72" s="127"/>
      <c r="IM72" s="127"/>
      <c r="IN72" s="127"/>
      <c r="IO72" s="127"/>
      <c r="IP72" s="127"/>
      <c r="IQ72" s="127"/>
      <c r="IR72" s="127"/>
      <c r="IS72" s="127"/>
      <c r="IT72" s="127"/>
      <c r="IU72" s="127"/>
      <c r="IV72" s="127"/>
    </row>
    <row r="73" spans="1:256" s="122" customFormat="1" ht="9" customHeight="1" x14ac:dyDescent="0.2">
      <c r="A73" s="131"/>
      <c r="B73" s="134"/>
      <c r="C73" s="131"/>
      <c r="D73" s="131"/>
      <c r="E73" s="131"/>
      <c r="F73" s="132"/>
      <c r="G73" s="138"/>
      <c r="H73" s="132"/>
      <c r="I73" s="132"/>
      <c r="J73" s="132"/>
      <c r="K73" s="138"/>
      <c r="L73" s="132"/>
      <c r="M73" s="132"/>
      <c r="N73" s="140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  <c r="HT73" s="127"/>
      <c r="HU73" s="127"/>
      <c r="HV73" s="127"/>
      <c r="HW73" s="127"/>
      <c r="HX73" s="127"/>
      <c r="HY73" s="127"/>
      <c r="HZ73" s="127"/>
      <c r="IA73" s="127"/>
      <c r="IB73" s="127"/>
      <c r="IC73" s="127"/>
      <c r="ID73" s="127"/>
      <c r="IE73" s="127"/>
      <c r="IF73" s="127"/>
      <c r="IG73" s="127"/>
      <c r="IH73" s="127"/>
      <c r="II73" s="127"/>
      <c r="IJ73" s="127"/>
      <c r="IK73" s="127"/>
      <c r="IL73" s="127"/>
      <c r="IM73" s="127"/>
      <c r="IN73" s="127"/>
      <c r="IO73" s="127"/>
      <c r="IP73" s="127"/>
      <c r="IQ73" s="127"/>
      <c r="IR73" s="127"/>
      <c r="IS73" s="127"/>
      <c r="IT73" s="127"/>
      <c r="IU73" s="127"/>
      <c r="IV73" s="127"/>
    </row>
    <row r="74" spans="1:256" s="14" customFormat="1" x14ac:dyDescent="0.2">
      <c r="A74" s="43"/>
      <c r="B74" s="43"/>
      <c r="C74" s="64"/>
      <c r="D74" s="112"/>
      <c r="E74" s="43"/>
      <c r="F74" s="69"/>
      <c r="G74" s="180"/>
      <c r="H74" s="69"/>
      <c r="I74" s="132"/>
      <c r="J74" s="69"/>
      <c r="K74" s="180"/>
      <c r="L74" s="69"/>
      <c r="M74" s="133"/>
      <c r="N74" s="139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</row>
    <row r="75" spans="1:256" s="14" customFormat="1" x14ac:dyDescent="0.2">
      <c r="A75" s="43"/>
      <c r="B75" s="43"/>
      <c r="C75" s="64"/>
      <c r="D75" s="112"/>
      <c r="E75" s="43"/>
      <c r="F75" s="69"/>
      <c r="G75" s="180"/>
      <c r="H75" s="69"/>
      <c r="I75" s="132"/>
      <c r="J75" s="69"/>
      <c r="K75" s="180"/>
      <c r="L75" s="69"/>
      <c r="M75" s="133"/>
      <c r="N75" s="139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</row>
    <row r="76" spans="1:256" s="14" customFormat="1" x14ac:dyDescent="0.2">
      <c r="A76" s="43" t="s">
        <v>16</v>
      </c>
      <c r="B76" s="43" t="s">
        <v>68</v>
      </c>
      <c r="C76" s="85"/>
      <c r="D76" s="111">
        <v>42368</v>
      </c>
      <c r="E76" s="66"/>
      <c r="F76" s="22">
        <v>299294.36</v>
      </c>
      <c r="G76" s="178">
        <v>100</v>
      </c>
      <c r="H76" s="22">
        <v>299294.36</v>
      </c>
      <c r="I76" s="137" t="s">
        <v>69</v>
      </c>
      <c r="J76" s="22">
        <v>446105.06</v>
      </c>
      <c r="K76" s="178">
        <v>100</v>
      </c>
      <c r="L76" s="22">
        <v>446105.06</v>
      </c>
      <c r="M76" s="135"/>
      <c r="N76" s="139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</row>
    <row r="77" spans="1:256" s="14" customFormat="1" x14ac:dyDescent="0.2">
      <c r="A77" s="45"/>
      <c r="B77" s="67"/>
      <c r="C77" s="84"/>
      <c r="D77" s="68"/>
      <c r="E77" s="45"/>
      <c r="F77" s="69">
        <f>SUM(F76:F76)</f>
        <v>299294.36</v>
      </c>
      <c r="G77" s="180"/>
      <c r="H77" s="69">
        <f>SUM(H76:H76)</f>
        <v>299294.36</v>
      </c>
      <c r="I77" s="132"/>
      <c r="J77" s="69">
        <f>SUM(J76:J76)</f>
        <v>446105.06</v>
      </c>
      <c r="K77" s="180"/>
      <c r="L77" s="69">
        <f>SUM(L76:L76)</f>
        <v>446105.06</v>
      </c>
      <c r="M77" s="133"/>
      <c r="N77" s="139">
        <f>SUM(L77-H77)</f>
        <v>146810.70000000001</v>
      </c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14" customFormat="1" x14ac:dyDescent="0.2">
      <c r="A78" s="45"/>
      <c r="B78" s="43"/>
      <c r="C78" s="85"/>
      <c r="D78" s="114"/>
      <c r="E78" s="45"/>
      <c r="F78" s="69"/>
      <c r="G78" s="180"/>
      <c r="H78" s="69"/>
      <c r="I78" s="132"/>
      <c r="J78" s="69"/>
      <c r="K78" s="180"/>
      <c r="L78" s="69"/>
      <c r="M78" s="133"/>
      <c r="N78" s="139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14" customFormat="1" outlineLevel="1" x14ac:dyDescent="0.2">
      <c r="A79" s="43" t="s">
        <v>17</v>
      </c>
      <c r="B79" s="43" t="s">
        <v>68</v>
      </c>
      <c r="C79" s="64"/>
      <c r="D79" s="111">
        <v>42368</v>
      </c>
      <c r="E79" s="66"/>
      <c r="F79" s="22">
        <v>8264821.7800000003</v>
      </c>
      <c r="G79" s="182">
        <v>100</v>
      </c>
      <c r="H79" s="22">
        <v>8264821.7800000003</v>
      </c>
      <c r="I79" s="137" t="s">
        <v>69</v>
      </c>
      <c r="J79" s="22">
        <v>12390720.01</v>
      </c>
      <c r="K79" s="182">
        <v>100</v>
      </c>
      <c r="L79" s="22">
        <v>12390720.01</v>
      </c>
      <c r="M79" s="135"/>
      <c r="N79" s="139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</row>
    <row r="80" spans="1:256" s="14" customFormat="1" x14ac:dyDescent="0.2">
      <c r="A80" s="43"/>
      <c r="B80" s="43"/>
      <c r="C80" s="64"/>
      <c r="D80" s="115"/>
      <c r="E80" s="43"/>
      <c r="F80" s="69">
        <f>SUM(F79:F79)</f>
        <v>8264821.7800000003</v>
      </c>
      <c r="G80" s="72"/>
      <c r="H80" s="69">
        <f>SUM(H79:H79)</f>
        <v>8264821.7800000003</v>
      </c>
      <c r="I80" s="132"/>
      <c r="J80" s="69">
        <f>SUM(J79:J79)</f>
        <v>12390720.01</v>
      </c>
      <c r="K80" s="72"/>
      <c r="L80" s="69">
        <f>SUM(L79:L79)</f>
        <v>12390720.01</v>
      </c>
      <c r="M80" s="133"/>
      <c r="N80" s="139">
        <f>SUM(L80-H80)</f>
        <v>4125898.2299999995</v>
      </c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</row>
    <row r="81" spans="1:256" s="14" customFormat="1" x14ac:dyDescent="0.2">
      <c r="A81" s="43"/>
      <c r="B81" s="43"/>
      <c r="C81" s="64"/>
      <c r="D81" s="111"/>
      <c r="E81" s="43"/>
      <c r="F81" s="22"/>
      <c r="G81" s="72"/>
      <c r="H81" s="22"/>
      <c r="I81" s="137"/>
      <c r="J81" s="22"/>
      <c r="K81" s="72"/>
      <c r="L81" s="22"/>
      <c r="M81" s="135"/>
      <c r="N81" s="139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</row>
    <row r="82" spans="1:256" s="142" customFormat="1" x14ac:dyDescent="0.2">
      <c r="A82" s="141" t="s">
        <v>72</v>
      </c>
      <c r="B82" s="151"/>
      <c r="C82" s="143"/>
      <c r="D82" s="144"/>
      <c r="F82" s="145">
        <v>44683248.079999998</v>
      </c>
      <c r="G82" s="146"/>
      <c r="H82" s="145">
        <v>44686153.68</v>
      </c>
      <c r="I82" s="147"/>
      <c r="J82" s="145">
        <v>51668408.960000001</v>
      </c>
      <c r="K82" s="146"/>
      <c r="L82" s="145">
        <v>51686130.5</v>
      </c>
      <c r="M82" s="148"/>
      <c r="N82" s="149">
        <f>SUM(N29:N81)</f>
        <v>6999976.8200000115</v>
      </c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  <c r="CV82" s="150"/>
      <c r="CW82" s="150"/>
      <c r="CX82" s="150"/>
      <c r="CY82" s="150"/>
      <c r="CZ82" s="150"/>
      <c r="DA82" s="150"/>
      <c r="DB82" s="150"/>
      <c r="DC82" s="150"/>
      <c r="DD82" s="150"/>
      <c r="DE82" s="150"/>
      <c r="DF82" s="150"/>
      <c r="DG82" s="150"/>
      <c r="DH82" s="150"/>
      <c r="DI82" s="150"/>
      <c r="DJ82" s="150"/>
      <c r="DK82" s="150"/>
      <c r="DL82" s="150"/>
      <c r="DM82" s="150"/>
      <c r="DN82" s="150"/>
      <c r="DO82" s="150"/>
      <c r="DP82" s="150"/>
      <c r="DQ82" s="150"/>
      <c r="DR82" s="150"/>
      <c r="DS82" s="150"/>
      <c r="DT82" s="150"/>
      <c r="DU82" s="150"/>
      <c r="DV82" s="150"/>
      <c r="DW82" s="150"/>
      <c r="DX82" s="150"/>
      <c r="DY82" s="150"/>
      <c r="DZ82" s="150"/>
      <c r="EA82" s="150"/>
      <c r="EB82" s="150"/>
      <c r="EC82" s="150"/>
      <c r="ED82" s="150"/>
      <c r="EE82" s="150"/>
      <c r="EF82" s="150"/>
      <c r="EG82" s="150"/>
      <c r="EH82" s="150"/>
      <c r="EI82" s="150"/>
      <c r="EJ82" s="150"/>
      <c r="EK82" s="150"/>
      <c r="EL82" s="150"/>
      <c r="EM82" s="150"/>
      <c r="EN82" s="150"/>
      <c r="EO82" s="150"/>
      <c r="EP82" s="150"/>
      <c r="EQ82" s="150"/>
      <c r="ER82" s="150"/>
      <c r="ES82" s="150"/>
      <c r="ET82" s="150"/>
      <c r="EU82" s="150"/>
      <c r="EV82" s="150"/>
      <c r="EW82" s="150"/>
      <c r="EX82" s="150"/>
      <c r="EY82" s="150"/>
      <c r="EZ82" s="150"/>
      <c r="FA82" s="150"/>
      <c r="FB82" s="150"/>
      <c r="FC82" s="150"/>
      <c r="FD82" s="150"/>
      <c r="FE82" s="150"/>
      <c r="FF82" s="150"/>
      <c r="FG82" s="150"/>
      <c r="FH82" s="150"/>
      <c r="FI82" s="150"/>
      <c r="FJ82" s="150"/>
      <c r="FK82" s="150"/>
      <c r="FL82" s="150"/>
      <c r="FM82" s="150"/>
      <c r="FN82" s="150"/>
      <c r="FO82" s="150"/>
      <c r="FP82" s="150"/>
      <c r="FQ82" s="150"/>
      <c r="FR82" s="150"/>
      <c r="FS82" s="150"/>
      <c r="FT82" s="150"/>
      <c r="FU82" s="150"/>
      <c r="FV82" s="150"/>
      <c r="FW82" s="150"/>
      <c r="FX82" s="150"/>
      <c r="FY82" s="150"/>
      <c r="FZ82" s="150"/>
      <c r="GA82" s="150"/>
      <c r="GB82" s="150"/>
      <c r="GC82" s="150"/>
      <c r="GD82" s="150"/>
      <c r="GE82" s="150"/>
      <c r="GF82" s="150"/>
      <c r="GG82" s="150"/>
      <c r="GH82" s="150"/>
      <c r="GI82" s="150"/>
      <c r="GJ82" s="150"/>
      <c r="GK82" s="150"/>
      <c r="GL82" s="150"/>
      <c r="GM82" s="150"/>
      <c r="GN82" s="150"/>
      <c r="GO82" s="150"/>
      <c r="GP82" s="150"/>
      <c r="GQ82" s="150"/>
      <c r="GR82" s="150"/>
      <c r="GS82" s="150"/>
      <c r="GT82" s="150"/>
      <c r="GU82" s="150"/>
      <c r="GV82" s="150"/>
      <c r="GW82" s="150"/>
      <c r="GX82" s="150"/>
      <c r="GY82" s="150"/>
      <c r="GZ82" s="150"/>
      <c r="HA82" s="150"/>
      <c r="HB82" s="150"/>
      <c r="HC82" s="150"/>
      <c r="HD82" s="150"/>
      <c r="HE82" s="150"/>
      <c r="HF82" s="150"/>
      <c r="HG82" s="150"/>
      <c r="HH82" s="150"/>
      <c r="HI82" s="150"/>
      <c r="HJ82" s="150"/>
      <c r="HK82" s="150"/>
      <c r="HL82" s="150"/>
      <c r="HM82" s="150"/>
      <c r="HN82" s="150"/>
      <c r="HO82" s="150"/>
      <c r="HP82" s="150"/>
      <c r="HQ82" s="150"/>
      <c r="HR82" s="150"/>
      <c r="HS82" s="150"/>
      <c r="HT82" s="150"/>
      <c r="HU82" s="150"/>
      <c r="HV82" s="150"/>
      <c r="HW82" s="150"/>
      <c r="HX82" s="150"/>
      <c r="HY82" s="150"/>
      <c r="HZ82" s="150"/>
      <c r="IA82" s="150"/>
      <c r="IB82" s="150"/>
      <c r="IC82" s="150"/>
      <c r="ID82" s="150"/>
      <c r="IE82" s="150"/>
      <c r="IF82" s="150"/>
      <c r="IG82" s="150"/>
      <c r="IH82" s="150"/>
      <c r="II82" s="150"/>
      <c r="IJ82" s="150"/>
      <c r="IK82" s="150"/>
      <c r="IL82" s="150"/>
      <c r="IM82" s="150"/>
      <c r="IN82" s="150"/>
      <c r="IO82" s="150"/>
      <c r="IP82" s="150"/>
      <c r="IQ82" s="150"/>
      <c r="IR82" s="150"/>
      <c r="IS82" s="150"/>
      <c r="IT82" s="150"/>
      <c r="IU82" s="150"/>
      <c r="IV82" s="150"/>
    </row>
    <row r="83" spans="1:256" x14ac:dyDescent="0.2">
      <c r="A83" s="61" t="s">
        <v>73</v>
      </c>
      <c r="B83" s="74" t="s">
        <v>74</v>
      </c>
      <c r="G83" s="72"/>
      <c r="K83" s="72"/>
      <c r="N83" s="22"/>
    </row>
    <row r="84" spans="1:256" x14ac:dyDescent="0.2">
      <c r="M84" s="65"/>
      <c r="N84" s="22"/>
    </row>
    <row r="85" spans="1:256" x14ac:dyDescent="0.2">
      <c r="N85" s="22"/>
    </row>
    <row r="86" spans="1:256" x14ac:dyDescent="0.2">
      <c r="N86" s="22"/>
    </row>
    <row r="87" spans="1:256" x14ac:dyDescent="0.2">
      <c r="F87" s="145"/>
      <c r="G87" s="146"/>
      <c r="H87" s="145"/>
      <c r="N87" s="22"/>
    </row>
    <row r="88" spans="1:256" x14ac:dyDescent="0.2">
      <c r="N88" s="22"/>
    </row>
    <row r="89" spans="1:256" x14ac:dyDescent="0.2">
      <c r="N89" s="22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1" max="16383" man="1"/>
  </rowBreaks>
  <cellWatches>
    <cellWatch r="J8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5"/>
    </row>
    <row r="14" spans="2:5" ht="35.25" x14ac:dyDescent="0.5">
      <c r="B14" s="75"/>
      <c r="E14" s="76" t="s">
        <v>75</v>
      </c>
    </row>
    <row r="17" spans="5:5" ht="18" x14ac:dyDescent="0.25">
      <c r="E17" s="77" t="s">
        <v>76</v>
      </c>
    </row>
    <row r="20" spans="5:5" x14ac:dyDescent="0.2">
      <c r="E20" s="63" t="s">
        <v>77</v>
      </c>
    </row>
    <row r="21" spans="5:5" x14ac:dyDescent="0.2">
      <c r="E21" s="78">
        <v>42369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1" sqref="P21"/>
    </sheetView>
  </sheetViews>
  <sheetFormatPr defaultRowHeight="12.75" x14ac:dyDescent="0.2"/>
  <cols>
    <col min="7" max="7" width="17.28515625" customWidth="1"/>
  </cols>
  <sheetData>
    <row r="1" spans="3:14" ht="15" x14ac:dyDescent="0.2">
      <c r="C1" s="79" t="s">
        <v>78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3:14" ht="15" x14ac:dyDescent="0.2">
      <c r="C2" s="79" t="s">
        <v>79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3:14" ht="15" x14ac:dyDescent="0.2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4" ht="15" x14ac:dyDescent="0.2">
      <c r="C4" s="79" t="s">
        <v>97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3:14" ht="15" x14ac:dyDescent="0.2">
      <c r="C5" s="79" t="s">
        <v>80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3:14" ht="15" x14ac:dyDescent="0.2">
      <c r="C6" s="79" t="s">
        <v>81</v>
      </c>
      <c r="D6" s="79"/>
      <c r="E6" s="79"/>
      <c r="F6" s="79"/>
      <c r="G6" s="79"/>
      <c r="H6" s="79" t="s">
        <v>82</v>
      </c>
      <c r="I6" s="79"/>
      <c r="J6" s="79"/>
      <c r="K6" s="79"/>
      <c r="L6" s="79"/>
      <c r="M6" s="79"/>
      <c r="N6" s="79"/>
    </row>
    <row r="7" spans="3:14" ht="15" x14ac:dyDescent="0.2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3:14" ht="15" x14ac:dyDescent="0.2">
      <c r="C8" s="79" t="s">
        <v>83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3:14" ht="16.5" customHeight="1" x14ac:dyDescent="0.2">
      <c r="C9" s="79" t="s">
        <v>84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3:14" ht="15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3:14" ht="15" x14ac:dyDescent="0.2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3:14" ht="15" x14ac:dyDescent="0.2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3:14" ht="15" x14ac:dyDescent="0.2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3:14" ht="15" x14ac:dyDescent="0.2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3:14" ht="15" x14ac:dyDescent="0.2">
      <c r="C15" s="80"/>
      <c r="D15" s="80"/>
      <c r="E15" s="80"/>
      <c r="F15" s="80"/>
      <c r="G15" s="79"/>
      <c r="H15" s="79"/>
      <c r="I15" s="80"/>
      <c r="J15" s="80"/>
      <c r="K15" s="80"/>
      <c r="L15" s="80"/>
      <c r="M15" s="79"/>
      <c r="N15" s="79"/>
    </row>
    <row r="16" spans="3:14" ht="15" x14ac:dyDescent="0.2">
      <c r="C16" s="81" t="s">
        <v>90</v>
      </c>
      <c r="D16" s="79" t="s">
        <v>91</v>
      </c>
      <c r="E16" s="79"/>
      <c r="F16" s="79"/>
      <c r="G16" s="79"/>
      <c r="H16" s="79"/>
      <c r="I16" s="79" t="s">
        <v>101</v>
      </c>
      <c r="J16" s="79"/>
      <c r="K16" s="79"/>
      <c r="L16" s="79"/>
      <c r="M16" s="79"/>
      <c r="N16" s="79"/>
    </row>
    <row r="17" spans="3:14" ht="15" x14ac:dyDescent="0.2"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3:14" ht="15" x14ac:dyDescent="0.2">
      <c r="C18" s="81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3:14" ht="15" x14ac:dyDescent="0.2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3:14" ht="15" x14ac:dyDescent="0.2">
      <c r="C20" s="80"/>
      <c r="D20" s="80"/>
      <c r="E20" s="80"/>
      <c r="F20" s="80"/>
      <c r="G20" s="79"/>
      <c r="H20" s="79"/>
      <c r="I20" s="80"/>
      <c r="J20" s="80"/>
      <c r="K20" s="80"/>
      <c r="L20" s="80"/>
      <c r="M20" s="79"/>
      <c r="N20" s="79"/>
    </row>
    <row r="21" spans="3:14" ht="15" x14ac:dyDescent="0.2">
      <c r="C21" s="79" t="s">
        <v>85</v>
      </c>
      <c r="D21" s="79"/>
      <c r="E21" s="79"/>
      <c r="F21" s="79"/>
      <c r="G21" s="79"/>
      <c r="H21" s="79"/>
      <c r="I21" s="79" t="s">
        <v>86</v>
      </c>
      <c r="J21" s="79"/>
      <c r="K21" s="79"/>
      <c r="L21" s="79"/>
      <c r="M21" s="79"/>
      <c r="N21" s="79"/>
    </row>
    <row r="22" spans="3:14" ht="15" x14ac:dyDescent="0.2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4" ht="15" x14ac:dyDescent="0.2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3:14" ht="15" x14ac:dyDescent="0.2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3:14" ht="15" x14ac:dyDescent="0.2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3:14" ht="15" x14ac:dyDescent="0.2">
      <c r="C26" s="80"/>
      <c r="D26" s="80"/>
      <c r="E26" s="80"/>
      <c r="F26" s="80"/>
      <c r="G26" s="79"/>
      <c r="H26" s="79"/>
      <c r="I26" s="80"/>
      <c r="J26" s="80"/>
      <c r="K26" s="80"/>
      <c r="L26" s="80"/>
      <c r="M26" s="79"/>
      <c r="N26" s="79"/>
    </row>
    <row r="27" spans="3:14" ht="15" x14ac:dyDescent="0.2">
      <c r="C27" s="79" t="s">
        <v>87</v>
      </c>
      <c r="D27" s="79"/>
      <c r="E27" s="79"/>
      <c r="F27" s="79"/>
      <c r="G27" s="79"/>
      <c r="H27" s="79"/>
      <c r="I27" s="79" t="s">
        <v>98</v>
      </c>
      <c r="J27" s="79"/>
      <c r="K27" s="79"/>
      <c r="L27" s="79"/>
      <c r="M27" s="79"/>
      <c r="N27" s="79"/>
    </row>
    <row r="28" spans="3:14" ht="15" x14ac:dyDescent="0.2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3:14" ht="15" x14ac:dyDescent="0.2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3:14" ht="15" x14ac:dyDescent="0.2">
      <c r="C30" s="79" t="s">
        <v>99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3:14" ht="15" x14ac:dyDescent="0.2">
      <c r="C31" s="79" t="s">
        <v>100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3:14" ht="15" x14ac:dyDescent="0.2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2016-01-08T16:55:19Z</cp:lastPrinted>
  <dcterms:created xsi:type="dcterms:W3CDTF">2010-07-30T14:08:17Z</dcterms:created>
  <dcterms:modified xsi:type="dcterms:W3CDTF">2016-01-08T16:55:29Z</dcterms:modified>
</cp:coreProperties>
</file>