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4770" windowHeight="3015" tabRatio="272" activeTab="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1">Report!$A$2:$J$118</definedName>
  </definedNames>
  <calcPr calcId="145621"/>
</workbook>
</file>

<file path=xl/calcChain.xml><?xml version="1.0" encoding="utf-8"?>
<calcChain xmlns="http://schemas.openxmlformats.org/spreadsheetml/2006/main">
  <c r="E26" i="1" l="1"/>
  <c r="D26" i="1"/>
  <c r="C26" i="1"/>
  <c r="B26" i="1"/>
  <c r="F26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85" i="3"/>
  <c r="L82" i="3"/>
  <c r="L79" i="3"/>
  <c r="L71" i="3"/>
  <c r="L68" i="3"/>
  <c r="L65" i="3"/>
  <c r="L62" i="3"/>
  <c r="L59" i="3"/>
  <c r="L56" i="3"/>
  <c r="L53" i="3"/>
  <c r="L50" i="3"/>
  <c r="L47" i="3"/>
  <c r="L44" i="3"/>
  <c r="L41" i="3"/>
  <c r="J33" i="3"/>
  <c r="H85" i="3"/>
  <c r="F85" i="3"/>
  <c r="H82" i="3"/>
  <c r="F82" i="3"/>
  <c r="H79" i="3"/>
  <c r="F79" i="3"/>
  <c r="H71" i="3"/>
  <c r="F71" i="3"/>
  <c r="H68" i="3"/>
  <c r="F68" i="3"/>
  <c r="H65" i="3"/>
  <c r="F65" i="3"/>
  <c r="H62" i="3"/>
  <c r="F62" i="3"/>
  <c r="H59" i="3"/>
  <c r="F59" i="3"/>
  <c r="H56" i="3"/>
  <c r="F56" i="3"/>
  <c r="H53" i="3"/>
  <c r="F53" i="3"/>
  <c r="H50" i="3"/>
  <c r="F50" i="3"/>
  <c r="H47" i="3"/>
  <c r="F47" i="3"/>
  <c r="H44" i="3"/>
  <c r="F44" i="3"/>
  <c r="H41" i="3"/>
  <c r="F41" i="3"/>
  <c r="H33" i="3"/>
  <c r="F33" i="3"/>
  <c r="J115" i="2" l="1"/>
  <c r="G113" i="2"/>
  <c r="F113" i="2"/>
  <c r="E113" i="2"/>
  <c r="M42" i="2"/>
  <c r="L42" i="2"/>
  <c r="K42" i="2"/>
  <c r="H42" i="2" l="1"/>
  <c r="J21" i="2"/>
  <c r="J22" i="2"/>
  <c r="J23" i="2"/>
  <c r="J24" i="2"/>
  <c r="J25" i="2"/>
  <c r="J26" i="2"/>
  <c r="E42" i="2"/>
  <c r="H113" i="2"/>
  <c r="J93" i="2" l="1"/>
  <c r="J95" i="2"/>
  <c r="J96" i="2"/>
  <c r="J98" i="2"/>
  <c r="J99" i="2"/>
  <c r="J100" i="2"/>
  <c r="J101" i="2"/>
  <c r="J102" i="2"/>
  <c r="J106" i="2"/>
  <c r="J108" i="2"/>
  <c r="J109" i="2"/>
  <c r="J111" i="2"/>
  <c r="J112" i="2"/>
  <c r="J92" i="2"/>
  <c r="J91" i="2"/>
  <c r="J52" i="2"/>
  <c r="J54" i="2"/>
  <c r="J56" i="2"/>
  <c r="J58" i="2"/>
  <c r="J60" i="2"/>
  <c r="J62" i="2"/>
  <c r="J66" i="2"/>
  <c r="J68" i="2"/>
  <c r="J70" i="2"/>
  <c r="J72" i="2"/>
  <c r="J50" i="2"/>
  <c r="J7" i="2"/>
  <c r="J8" i="2"/>
  <c r="J38" i="2"/>
  <c r="J9" i="2"/>
  <c r="J10" i="2"/>
  <c r="J39" i="2"/>
  <c r="J40" i="2"/>
  <c r="J41" i="2"/>
  <c r="J11" i="2"/>
  <c r="J12" i="2"/>
  <c r="J13" i="2"/>
  <c r="J14" i="2"/>
  <c r="J15" i="2"/>
  <c r="J16" i="2"/>
  <c r="J17" i="2"/>
  <c r="J18" i="2"/>
  <c r="J19" i="2"/>
  <c r="J20" i="2"/>
  <c r="J27" i="2"/>
  <c r="J28" i="2"/>
  <c r="J29" i="2"/>
  <c r="J30" i="2"/>
  <c r="J31" i="2"/>
  <c r="J32" i="2"/>
  <c r="J33" i="2"/>
  <c r="J34" i="2"/>
  <c r="J35" i="2"/>
  <c r="J36" i="2"/>
  <c r="J37" i="2"/>
  <c r="J6" i="2"/>
  <c r="J5" i="2"/>
  <c r="H26" i="1" l="1"/>
  <c r="J42" i="2" l="1"/>
  <c r="L113" i="2"/>
  <c r="L33" i="3" l="1"/>
  <c r="F42" i="2" l="1"/>
  <c r="G42" i="2"/>
  <c r="K113" i="2"/>
  <c r="J50" i="3" l="1"/>
  <c r="J47" i="3"/>
  <c r="J44" i="3"/>
  <c r="J41" i="3"/>
  <c r="J79" i="3"/>
  <c r="J59" i="3"/>
  <c r="N50" i="3" l="1"/>
  <c r="N41" i="3"/>
  <c r="N47" i="3"/>
  <c r="N44" i="3"/>
  <c r="L28" i="1" l="1"/>
  <c r="I26" i="1"/>
  <c r="I91" i="2" l="1"/>
  <c r="J26" i="1" l="1"/>
  <c r="F28" i="1" l="1"/>
  <c r="L22" i="1" l="1"/>
  <c r="N79" i="3"/>
  <c r="N56" i="3" l="1"/>
  <c r="N59" i="3"/>
  <c r="G23" i="1"/>
  <c r="G21" i="1"/>
  <c r="G20" i="1"/>
  <c r="G18" i="1"/>
  <c r="G17" i="1"/>
  <c r="G15" i="1"/>
  <c r="G14" i="1"/>
  <c r="G10" i="1"/>
  <c r="K26" i="1"/>
  <c r="L26" i="1" s="1"/>
  <c r="L10" i="1"/>
  <c r="N33" i="3"/>
  <c r="J71" i="3"/>
  <c r="J65" i="3"/>
  <c r="J68" i="3"/>
  <c r="J82" i="3"/>
  <c r="J85" i="3"/>
  <c r="N65" i="3"/>
  <c r="N68" i="3"/>
  <c r="N85" i="3"/>
  <c r="L12" i="1"/>
  <c r="J62" i="3"/>
  <c r="J53" i="3"/>
  <c r="L17" i="1"/>
  <c r="L18" i="1"/>
  <c r="L19" i="1"/>
  <c r="L20" i="1"/>
  <c r="L21" i="1"/>
  <c r="L23" i="1"/>
  <c r="L24" i="1"/>
  <c r="L15" i="1"/>
  <c r="L16" i="1"/>
  <c r="L14" i="1"/>
  <c r="L11" i="1"/>
  <c r="L13" i="1"/>
  <c r="J56" i="3"/>
  <c r="G11" i="1"/>
  <c r="G13" i="1"/>
  <c r="G16" i="1"/>
  <c r="G19" i="1"/>
  <c r="G24" i="1"/>
  <c r="N62" i="3" l="1"/>
  <c r="N82" i="3"/>
  <c r="N71" i="3"/>
  <c r="N53" i="3"/>
  <c r="G26" i="1"/>
  <c r="N87" i="3" l="1"/>
  <c r="M113" i="2"/>
  <c r="J113" i="2" s="1"/>
</calcChain>
</file>

<file path=xl/sharedStrings.xml><?xml version="1.0" encoding="utf-8"?>
<sst xmlns="http://schemas.openxmlformats.org/spreadsheetml/2006/main" count="526" uniqueCount="252">
  <si>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</si>
  <si>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</si>
  <si>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</si>
  <si>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</si>
  <si>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</si>
  <si>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</si>
  <si>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</si>
  <si>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</si>
  <si>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</si>
  <si>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</si>
  <si>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</si>
  <si>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</si>
  <si>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</si>
  <si>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</si>
  <si>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</si>
  <si>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</si>
  <si>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</si>
  <si>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</si>
  <si>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</si>
  <si>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</si>
  <si>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</si>
  <si>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</si>
  <si>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</si>
  <si>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</si>
  <si>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</si>
  <si>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</si>
  <si>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</si>
  <si>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</si>
  <si>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</si>
  <si>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</si>
  <si>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</si>
  <si>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</si>
  <si>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</si>
  <si>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</si>
  <si>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</si>
  <si>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</si>
  <si>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</si>
  <si>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</si>
  <si>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</si>
  <si>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</si>
  <si>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</si>
  <si>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</si>
  <si>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</si>
  <si>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</si>
  <si>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</si>
  <si>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</si>
  <si>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</si>
  <si>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</si>
  <si>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</si>
  <si>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</si>
  <si>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</si>
  <si>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</si>
  <si>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</si>
  <si>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</si>
  <si>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</si>
  <si>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</si>
  <si>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</si>
  <si>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</si>
  <si>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</si>
  <si>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</si>
  <si>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</si>
  <si>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</si>
  <si>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</si>
  <si>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</si>
  <si>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</si>
  <si>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</si>
  <si>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</si>
  <si>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</si>
  <si>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</si>
  <si>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</si>
  <si>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</si>
  <si>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</si>
  <si>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</si>
  <si>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</si>
  <si>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</si>
  <si>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</si>
  <si>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</si>
  <si>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</si>
  <si>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</si>
  <si>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</si>
  <si>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</si>
  <si>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</si>
  <si>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</si>
  <si>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</si>
  <si>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</si>
  <si>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</si>
  <si>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</si>
  <si>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</si>
  <si>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</si>
  <si>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</si>
  <si>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</si>
  <si>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</si>
  <si>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</si>
  <si>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</si>
  <si>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</si>
  <si>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</si>
  <si>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</si>
  <si>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</si>
  <si>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</si>
  <si>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</si>
  <si>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</si>
  <si>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</si>
  <si>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</si>
  <si>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</si>
  <si>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>WF Goldman CD</t>
  </si>
  <si>
    <t>WF BMW       CD</t>
  </si>
  <si>
    <t>78658ABL1</t>
  </si>
  <si>
    <t xml:space="preserve">TxPool/BBVA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</si>
  <si>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</si>
  <si>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</si>
  <si>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</si>
  <si>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</si>
  <si>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</si>
  <si>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</si>
  <si>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45528SQS8</t>
  </si>
  <si>
    <t>Treasury/Bonds</t>
  </si>
  <si>
    <t xml:space="preserve">     </t>
  </si>
  <si>
    <t>MARKET VALUE</t>
  </si>
  <si>
    <t>Treasury/</t>
  </si>
  <si>
    <t xml:space="preserve"> Money Mkt/FFB</t>
  </si>
  <si>
    <t>33764JH81</t>
  </si>
  <si>
    <t>25811L5F2</t>
  </si>
  <si>
    <t>30246ACY2</t>
  </si>
  <si>
    <t>02006LCT8</t>
  </si>
  <si>
    <t>254671A59</t>
  </si>
  <si>
    <t>17669WEL5</t>
  </si>
  <si>
    <t>14645795E</t>
  </si>
  <si>
    <t>14645796E</t>
  </si>
  <si>
    <t>917312CB4</t>
  </si>
  <si>
    <t>49306STA4</t>
  </si>
  <si>
    <t>Intrest To GF</t>
  </si>
  <si>
    <t>30246ZCY2</t>
  </si>
  <si>
    <t>WF F&amp;M BK  CD</t>
  </si>
  <si>
    <t>WF Citizens  CD</t>
  </si>
  <si>
    <t>RJ Discover CD</t>
  </si>
  <si>
    <t>WF Us AmBk CD</t>
  </si>
  <si>
    <t>WF Key Bk     CD</t>
  </si>
  <si>
    <t>Errors &amp; Omissions County Clk</t>
  </si>
  <si>
    <t>Errors &amp; Omissions Dist. Clk</t>
  </si>
  <si>
    <t>Errors &amp; Omissions Co Clk   *</t>
  </si>
  <si>
    <t>Errors &amp; Omissions Dist Clk *</t>
  </si>
  <si>
    <t>14645843E</t>
  </si>
  <si>
    <t>14645844E</t>
  </si>
  <si>
    <t xml:space="preserve">                                         </t>
  </si>
  <si>
    <t>FFB</t>
  </si>
  <si>
    <t>05580AAS3</t>
  </si>
  <si>
    <t>3133EDW24</t>
  </si>
  <si>
    <t>38147J5X6</t>
  </si>
  <si>
    <t>FFIN  Comm Corrections</t>
  </si>
  <si>
    <t xml:space="preserve">DA Forf </t>
  </si>
  <si>
    <t>1404209Q7</t>
  </si>
  <si>
    <t xml:space="preserve">Errors &amp; Omissions </t>
  </si>
  <si>
    <t>WF Capital One  CD</t>
  </si>
  <si>
    <t>140420PQ7</t>
  </si>
  <si>
    <t xml:space="preserve">    1. First Financial Bank</t>
  </si>
  <si>
    <t xml:space="preserve">       1. First Financial Bank</t>
  </si>
  <si>
    <t>2nd Qtr</t>
  </si>
  <si>
    <t>FFB Investmnets</t>
  </si>
  <si>
    <t>319461AJ8</t>
  </si>
  <si>
    <t>909557EE6</t>
  </si>
  <si>
    <t>3130A3US1</t>
  </si>
  <si>
    <t xml:space="preserve"> SOLD and REPURCHASED @.95%</t>
  </si>
  <si>
    <t>02006LNB5</t>
  </si>
  <si>
    <t>23204HCH9</t>
  </si>
  <si>
    <t>06414QUQ0</t>
  </si>
  <si>
    <t>0233305EW1</t>
  </si>
  <si>
    <t>872278LC8</t>
  </si>
  <si>
    <t>06610QCS8</t>
  </si>
  <si>
    <t>030590DX8</t>
  </si>
  <si>
    <t>RJ Amboy BK</t>
  </si>
  <si>
    <t>023305EW1</t>
  </si>
  <si>
    <t>RJ TCF Nat'l BK SD</t>
  </si>
  <si>
    <t>RJ Bankers BK OH</t>
  </si>
  <si>
    <t>RJ First Choice B</t>
  </si>
  <si>
    <t>RJ United Bankers</t>
  </si>
  <si>
    <t>RJ AM West BK</t>
  </si>
  <si>
    <t>RJ Ally BK</t>
  </si>
  <si>
    <t>RJ FHLB</t>
  </si>
  <si>
    <t>WF Customers BK</t>
  </si>
  <si>
    <t>3rd  Qtr</t>
  </si>
  <si>
    <t>3rd Qtr</t>
  </si>
  <si>
    <t>CALLED 5/27/2015</t>
  </si>
  <si>
    <t>882806EJ7</t>
  </si>
  <si>
    <t>CALLED 4/16/15</t>
  </si>
  <si>
    <t>CALLED 3-5-15</t>
  </si>
  <si>
    <t>4th  Qtr</t>
  </si>
  <si>
    <t>4th Qtr</t>
  </si>
  <si>
    <r>
      <t xml:space="preserve">FFB                           </t>
    </r>
    <r>
      <rPr>
        <sz val="7"/>
        <rFont val="Arial"/>
        <family val="2"/>
      </rPr>
      <t>.1903%</t>
    </r>
  </si>
  <si>
    <r>
      <t xml:space="preserve">TexPool                 </t>
    </r>
    <r>
      <rPr>
        <sz val="7"/>
        <rFont val="Arial"/>
        <family val="2"/>
      </rPr>
      <t xml:space="preserve">     .0850%</t>
    </r>
  </si>
  <si>
    <t>State  &amp; Judicial Fees                 $         60.91</t>
  </si>
  <si>
    <t>Sheriff-Bail Bond Voucher          $        31.91</t>
  </si>
  <si>
    <r>
      <t xml:space="preserve">FFB Intr.                                </t>
    </r>
    <r>
      <rPr>
        <b/>
        <u/>
        <sz val="6"/>
        <rFont val="Arial"/>
        <family val="2"/>
      </rPr>
      <t xml:space="preserve"> +$  7,718.97</t>
    </r>
  </si>
  <si>
    <t>Payroll Clearing                           $       270.05</t>
  </si>
  <si>
    <t>Restricted Fees (JP)                   $       145.73</t>
  </si>
  <si>
    <t>Unclaimed Property                     $          1.09</t>
  </si>
  <si>
    <t>FFIN Departmental Deposit          $      530.56</t>
  </si>
  <si>
    <t>FFIN Operations Deposit             $         18.91</t>
  </si>
  <si>
    <t>FFIN Operations Checks Fund    $       240.88</t>
  </si>
  <si>
    <t>Total Intr. from other funds  $ 1,300.04</t>
  </si>
  <si>
    <t xml:space="preserve">           TOTAL                            $ 9,019.01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</si>
  <si>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</si>
  <si>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</si>
  <si>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</si>
  <si>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</si>
  <si>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</si>
  <si>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</si>
  <si>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</si>
  <si>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SOLD 8/6/2015</t>
  </si>
  <si>
    <t>SOLD 8/3/2015</t>
  </si>
  <si>
    <r>
      <t xml:space="preserve">WF( FNB Berl)          </t>
    </r>
    <r>
      <rPr>
        <sz val="7"/>
        <rFont val="Arial"/>
        <family val="2"/>
      </rPr>
      <t>1.00%</t>
    </r>
  </si>
  <si>
    <r>
      <t xml:space="preserve">WF (Synovus Bk)      </t>
    </r>
    <r>
      <rPr>
        <sz val="7"/>
        <rFont val="Arial"/>
        <family val="2"/>
      </rPr>
      <t>1.00%</t>
    </r>
  </si>
  <si>
    <r>
      <t>WF (Capital One NA)</t>
    </r>
    <r>
      <rPr>
        <sz val="7"/>
        <rFont val="Arial"/>
        <family val="2"/>
      </rPr>
      <t>1.15%</t>
    </r>
  </si>
  <si>
    <r>
      <t xml:space="preserve">WF(Midland STSIII)  </t>
    </r>
    <r>
      <rPr>
        <sz val="7"/>
        <rFont val="Arial"/>
        <family val="2"/>
      </rPr>
      <t xml:space="preserve"> 1.20%</t>
    </r>
  </si>
  <si>
    <r>
      <t xml:space="preserve">WF (Access Nat'l)    </t>
    </r>
    <r>
      <rPr>
        <sz val="7"/>
        <rFont val="Arial"/>
        <family val="2"/>
      </rPr>
      <t xml:space="preserve"> 1.05%</t>
    </r>
  </si>
  <si>
    <r>
      <t xml:space="preserve">WF (First Niagra Bk) </t>
    </r>
    <r>
      <rPr>
        <sz val="7"/>
        <rFont val="Arial"/>
        <family val="2"/>
      </rPr>
      <t>1.10%</t>
    </r>
  </si>
  <si>
    <r>
      <t xml:space="preserve">WF (BMW NA Salt     </t>
    </r>
    <r>
      <rPr>
        <sz val="7"/>
        <rFont val="Arial"/>
        <family val="2"/>
      </rPr>
      <t>.95%</t>
    </r>
  </si>
  <si>
    <r>
      <t xml:space="preserve">WF (Goldman Sachs)   </t>
    </r>
    <r>
      <rPr>
        <sz val="7"/>
        <rFont val="Arial"/>
        <family val="2"/>
      </rPr>
      <t xml:space="preserve"> .90%</t>
    </r>
  </si>
  <si>
    <r>
      <t xml:space="preserve">RJ (Discover Bk)       </t>
    </r>
    <r>
      <rPr>
        <sz val="7"/>
        <rFont val="Arial"/>
        <family val="2"/>
      </rPr>
      <t xml:space="preserve"> .75%</t>
    </r>
  </si>
  <si>
    <r>
      <t xml:space="preserve">RJ (Ally Bk)                 </t>
    </r>
    <r>
      <rPr>
        <sz val="7"/>
        <rFont val="Arial"/>
        <family val="2"/>
      </rPr>
      <t xml:space="preserve"> .95%</t>
    </r>
  </si>
  <si>
    <r>
      <t xml:space="preserve">WF </t>
    </r>
    <r>
      <rPr>
        <sz val="9"/>
        <rFont val="Arial"/>
        <family val="2"/>
      </rPr>
      <t xml:space="preserve">(Capital One Bk)   </t>
    </r>
    <r>
      <rPr>
        <sz val="7"/>
        <rFont val="Arial"/>
        <family val="2"/>
      </rPr>
      <t xml:space="preserve"> .95%</t>
    </r>
  </si>
  <si>
    <r>
      <t xml:space="preserve">RJ (First Choice B)    </t>
    </r>
    <r>
      <rPr>
        <sz val="7"/>
        <rFont val="Arial"/>
        <family val="2"/>
      </rPr>
      <t>.60%</t>
    </r>
  </si>
  <si>
    <r>
      <t xml:space="preserve">RJ (United bankers)   </t>
    </r>
    <r>
      <rPr>
        <sz val="7"/>
        <rFont val="Arial"/>
        <family val="2"/>
      </rPr>
      <t>.55%</t>
    </r>
  </si>
  <si>
    <r>
      <t xml:space="preserve">RJ (FHLB)                   </t>
    </r>
    <r>
      <rPr>
        <sz val="7"/>
        <rFont val="Arial"/>
        <family val="2"/>
      </rPr>
      <t>.80%</t>
    </r>
  </si>
  <si>
    <r>
      <t>WF (Customers BK)</t>
    </r>
    <r>
      <rPr>
        <sz val="7"/>
        <rFont val="Arial"/>
        <family val="2"/>
      </rPr>
      <t xml:space="preserve">   .85%</t>
    </r>
  </si>
  <si>
    <r>
      <t xml:space="preserve">WF (TTU)                   </t>
    </r>
    <r>
      <rPr>
        <sz val="7"/>
        <rFont val="Arial"/>
        <family val="2"/>
      </rPr>
      <t>.915%</t>
    </r>
  </si>
  <si>
    <r>
      <t xml:space="preserve">RJ (Amboy BK)          </t>
    </r>
    <r>
      <rPr>
        <sz val="9"/>
        <rFont val="Arial"/>
        <family val="2"/>
      </rPr>
      <t xml:space="preserve"> .</t>
    </r>
    <r>
      <rPr>
        <sz val="7"/>
        <rFont val="Arial"/>
        <family val="2"/>
      </rPr>
      <t>50%</t>
    </r>
  </si>
  <si>
    <r>
      <t>RJ(TCF Nat'l BK SD)</t>
    </r>
    <r>
      <rPr>
        <sz val="7"/>
        <rFont val="Arial"/>
        <family val="2"/>
      </rPr>
      <t>. 40%</t>
    </r>
  </si>
  <si>
    <r>
      <t xml:space="preserve">RJ(Bankers BK OH)   </t>
    </r>
    <r>
      <rPr>
        <sz val="7"/>
        <rFont val="Arial"/>
        <family val="2"/>
      </rPr>
      <t>.50%</t>
    </r>
  </si>
  <si>
    <r>
      <t xml:space="preserve">RJ(AM West BK)       </t>
    </r>
    <r>
      <rPr>
        <sz val="7"/>
        <rFont val="Arial"/>
        <family val="2"/>
      </rPr>
      <t xml:space="preserve"> .60%</t>
    </r>
  </si>
  <si>
    <r>
      <t xml:space="preserve">Prosperity Bk              </t>
    </r>
    <r>
      <rPr>
        <sz val="7"/>
        <rFont val="Arial"/>
        <family val="2"/>
      </rPr>
      <t xml:space="preserve"> .35%</t>
    </r>
  </si>
  <si>
    <r>
      <t xml:space="preserve">Prosperity Bk           </t>
    </r>
    <r>
      <rPr>
        <sz val="7"/>
        <rFont val="Arial"/>
        <family val="2"/>
      </rPr>
      <t xml:space="preserve">     .35%</t>
    </r>
  </si>
  <si>
    <r>
      <t xml:space="preserve">RJ (Ally Bk)                  </t>
    </r>
    <r>
      <rPr>
        <sz val="7"/>
        <rFont val="Arial"/>
        <family val="2"/>
      </rPr>
      <t>.70%</t>
    </r>
  </si>
  <si>
    <r>
      <t xml:space="preserve">RJ (Doral BK)              </t>
    </r>
    <r>
      <rPr>
        <sz val="7"/>
        <rFont val="Arial"/>
        <family val="2"/>
      </rPr>
      <t>.80%</t>
    </r>
  </si>
  <si>
    <r>
      <t xml:space="preserve">Prosperity Bk               </t>
    </r>
    <r>
      <rPr>
        <sz val="7"/>
        <rFont val="Arial"/>
        <family val="2"/>
      </rPr>
      <t>.35%</t>
    </r>
  </si>
  <si>
    <r>
      <t xml:space="preserve">WF Safra        CD       </t>
    </r>
    <r>
      <rPr>
        <sz val="7"/>
        <rFont val="Arial"/>
        <family val="2"/>
      </rPr>
      <t xml:space="preserve"> .50%</t>
    </r>
  </si>
  <si>
    <r>
      <t xml:space="preserve">RJ (FB Puerto Rico)    </t>
    </r>
    <r>
      <rPr>
        <sz val="7"/>
        <rFont val="Arial"/>
        <family val="2"/>
      </rPr>
      <t>.55%</t>
    </r>
  </si>
  <si>
    <r>
      <t xml:space="preserve">WF Indianapolis BND      </t>
    </r>
    <r>
      <rPr>
        <sz val="7"/>
        <rFont val="Arial"/>
        <family val="2"/>
      </rPr>
      <t xml:space="preserve"> 90%</t>
    </r>
  </si>
  <si>
    <r>
      <t xml:space="preserve">RJ (BK of NC)              </t>
    </r>
    <r>
      <rPr>
        <sz val="7"/>
        <rFont val="Arial"/>
        <family val="2"/>
      </rPr>
      <t>.85%</t>
    </r>
  </si>
  <si>
    <r>
      <t xml:space="preserve">RJ (FFCB)                    </t>
    </r>
    <r>
      <rPr>
        <sz val="7"/>
        <rFont val="Arial"/>
        <family val="2"/>
      </rPr>
      <t>.68%</t>
    </r>
  </si>
  <si>
    <r>
      <t xml:space="preserve">WF </t>
    </r>
    <r>
      <rPr>
        <sz val="7"/>
        <rFont val="Arial"/>
        <family val="2"/>
      </rPr>
      <t>(F&amp;M Bk Clarksville)          .50%</t>
    </r>
  </si>
  <si>
    <r>
      <t>WF</t>
    </r>
    <r>
      <rPr>
        <sz val="9"/>
        <rFont val="Arial"/>
        <family val="2"/>
      </rPr>
      <t xml:space="preserve"> (US AmeriBank)      </t>
    </r>
    <r>
      <rPr>
        <sz val="7"/>
        <rFont val="Arial"/>
        <family val="2"/>
      </rPr>
      <t>.55%</t>
    </r>
  </si>
  <si>
    <r>
      <t xml:space="preserve">WF (Citizens St BK)    </t>
    </r>
    <r>
      <rPr>
        <sz val="7"/>
        <rFont val="Arial"/>
        <family val="2"/>
      </rPr>
      <t>.50%</t>
    </r>
  </si>
  <si>
    <r>
      <t xml:space="preserve">WF (Key Bk Ohio)       </t>
    </r>
    <r>
      <rPr>
        <sz val="7"/>
        <rFont val="Arial"/>
        <family val="2"/>
      </rPr>
      <t>.60%</t>
    </r>
  </si>
  <si>
    <t>SOLD 7/2/2015</t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</si>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</sst>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  <font>
      <b/>
      <sz val="9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/>
    <xf numFmtId="164" fontId="4" fillId="0" borderId="3" xfId="1" applyFont="1" applyFill="1" applyBorder="1" applyAlignment="1" applyProtection="1"/>
    <xf numFmtId="4" fontId="5" fillId="0" borderId="3" xfId="1" applyNumberFormat="1" applyFont="1" applyFill="1" applyBorder="1" applyAlignment="1" applyProtection="1"/>
    <xf numFmtId="4" fontId="15" fillId="0" borderId="4" xfId="1" applyNumberFormat="1" applyFont="1" applyFill="1" applyBorder="1" applyAlignment="1" applyProtection="1"/>
    <xf numFmtId="164" fontId="15" fillId="0" borderId="4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5" borderId="0" xfId="3" applyFont="1" applyFill="1" applyBorder="1" applyAlignment="1" applyProtection="1">
      <alignment horizontal="center"/>
    </xf>
    <xf numFmtId="165" fontId="2" fillId="5" borderId="0" xfId="3" applyFont="1" applyFill="1" applyBorder="1" applyAlignment="1" applyProtection="1">
      <alignment horizontal="right"/>
    </xf>
    <xf numFmtId="165" fontId="2" fillId="2" borderId="0" xfId="3" applyFont="1" applyFill="1" applyBorder="1" applyAlignment="1" applyProtection="1">
      <alignment horizontal="center"/>
    </xf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15" fillId="0" borderId="4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16" fillId="0" borderId="0" xfId="0" applyFont="1" applyFill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 applyAlignment="1">
      <alignment horizontal="left"/>
    </xf>
    <xf numFmtId="0" fontId="19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5" fillId="0" borderId="3" xfId="1" applyNumberFormat="1" applyFont="1" applyFill="1" applyBorder="1" applyAlignment="1" applyProtection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0" applyNumberFormat="1" applyFont="1" applyBorder="1" applyAlignment="1"/>
    <xf numFmtId="2" fontId="3" fillId="0" borderId="0" xfId="6" applyNumberFormat="1" applyFont="1" applyBorder="1" applyAlignment="1"/>
    <xf numFmtId="2" fontId="3" fillId="0" borderId="0" xfId="1" applyNumberFormat="1" applyFont="1" applyFill="1" applyBorder="1" applyAlignment="1" applyProtection="1"/>
    <xf numFmtId="2" fontId="0" fillId="0" borderId="0" xfId="0" applyNumberFormat="1" applyBorder="1" applyAlignment="1"/>
    <xf numFmtId="2" fontId="3" fillId="0" borderId="0" xfId="0" applyNumberFormat="1" applyFont="1" applyFill="1" applyBorder="1" applyAlignment="1"/>
    <xf numFmtId="164" fontId="5" fillId="0" borderId="3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164" fontId="0" fillId="7" borderId="0" xfId="1" applyFont="1" applyFill="1" applyBorder="1" applyAlignment="1" applyProtection="1"/>
    <xf numFmtId="4" fontId="1" fillId="0" borderId="0" xfId="1" applyNumberFormat="1" applyFont="1" applyFill="1" applyBorder="1" applyAlignment="1" applyProtection="1"/>
    <xf numFmtId="0" fontId="21" fillId="0" borderId="0" xfId="0" applyFont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39" fontId="14" fillId="0" borderId="0" xfId="3" applyNumberFormat="1" applyFill="1" applyBorder="1" applyAlignment="1" applyProtection="1">
      <alignment horizontal="center"/>
    </xf>
    <xf numFmtId="164" fontId="0" fillId="0" borderId="4" xfId="1" applyFont="1" applyFill="1" applyBorder="1" applyAlignment="1" applyProtection="1"/>
    <xf numFmtId="164" fontId="4" fillId="0" borderId="7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49504"/>
        <c:axId val="92551040"/>
      </c:barChart>
      <c:catAx>
        <c:axId val="925495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51040"/>
        <c:crosses val="autoZero"/>
        <c:auto val="1"/>
        <c:lblAlgn val="ctr"/>
        <c:lblOffset val="100"/>
        <c:tickMarkSkip val="1"/>
        <c:noMultiLvlLbl val="0"/>
      </c:catAx>
      <c:valAx>
        <c:axId val="9255104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549504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37218456.080000006</c:v>
                </c:pt>
                <c:pt idx="1">
                  <c:v>4466917.5999999996</c:v>
                </c:pt>
                <c:pt idx="2">
                  <c:v>3000780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45475608.569999993</c:v>
                </c:pt>
                <c:pt idx="1">
                  <c:v>3973170.56</c:v>
                </c:pt>
                <c:pt idx="2">
                  <c:v>2998010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60960</xdr:rowOff>
    </xdr:from>
    <xdr:to>
      <xdr:col>10</xdr:col>
      <xdr:colOff>236220</xdr:colOff>
      <xdr:row>40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O35" sqref="O35"/>
    </sheetView>
  </sheetViews>
  <sheetFormatPr defaultRowHeight="12.75" x14ac:dyDescent="0.2"/>
  <cols>
    <col min="1" max="1" width="25.71093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63" customFormat="1" ht="19.5" x14ac:dyDescent="0.3">
      <c r="B5" s="164"/>
      <c r="C5" s="164"/>
      <c r="D5" s="167" t="s">
        <v>117</v>
      </c>
      <c r="E5" s="164"/>
      <c r="F5" s="164"/>
      <c r="G5" s="165"/>
      <c r="H5" s="164"/>
      <c r="I5" s="164"/>
      <c r="J5" s="166" t="s">
        <v>117</v>
      </c>
      <c r="K5" s="164"/>
      <c r="L5" s="164"/>
    </row>
    <row r="6" spans="1:12" s="11" customFormat="1" x14ac:dyDescent="0.2">
      <c r="B6" s="3"/>
      <c r="C6" s="3"/>
      <c r="D6" s="12">
        <v>42156</v>
      </c>
      <c r="E6" s="3"/>
      <c r="F6" s="3"/>
      <c r="G6" s="10"/>
      <c r="H6" s="3"/>
      <c r="I6" s="3"/>
      <c r="J6" s="12">
        <v>42248</v>
      </c>
      <c r="K6" s="3"/>
      <c r="L6" s="3"/>
    </row>
    <row r="7" spans="1:12" x14ac:dyDescent="0.2">
      <c r="B7" s="3"/>
      <c r="C7" s="3"/>
      <c r="D7" s="13"/>
      <c r="E7" s="3"/>
      <c r="F7" s="3"/>
      <c r="G7" s="10"/>
      <c r="H7" s="13"/>
      <c r="J7" s="13"/>
    </row>
    <row r="8" spans="1:12" x14ac:dyDescent="0.2">
      <c r="B8" s="158" t="s">
        <v>107</v>
      </c>
      <c r="C8" s="13" t="s">
        <v>1</v>
      </c>
      <c r="D8" s="13" t="s">
        <v>2</v>
      </c>
      <c r="E8" s="3"/>
      <c r="F8" s="3"/>
      <c r="G8" s="10"/>
      <c r="H8" s="158" t="s">
        <v>107</v>
      </c>
      <c r="I8" s="13" t="s">
        <v>1</v>
      </c>
      <c r="J8" s="13" t="s">
        <v>2</v>
      </c>
    </row>
    <row r="9" spans="1:12" s="16" customFormat="1" x14ac:dyDescent="0.2">
      <c r="A9" s="14"/>
      <c r="B9" s="160" t="s">
        <v>119</v>
      </c>
      <c r="C9" s="15" t="s">
        <v>3</v>
      </c>
      <c r="D9" s="15" t="s">
        <v>118</v>
      </c>
      <c r="E9" s="15" t="s">
        <v>4</v>
      </c>
      <c r="F9" s="15" t="s">
        <v>5</v>
      </c>
      <c r="G9" s="10"/>
      <c r="H9" s="160" t="s">
        <v>119</v>
      </c>
      <c r="I9" s="15" t="s">
        <v>3</v>
      </c>
      <c r="J9" s="15" t="s">
        <v>115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57">
        <v>23220406.120000001</v>
      </c>
      <c r="C10" s="176">
        <v>3973170.56</v>
      </c>
      <c r="D10" s="18">
        <v>2998010</v>
      </c>
      <c r="E10" s="18"/>
      <c r="F10" s="18">
        <f>SUM(B10:E10)</f>
        <v>30191586.68</v>
      </c>
      <c r="G10" s="19">
        <f>SUM(C10:F10)</f>
        <v>37162767.240000002</v>
      </c>
      <c r="H10" s="157">
        <v>17078425.370000001</v>
      </c>
      <c r="I10" s="176">
        <v>4466917.5999999996</v>
      </c>
      <c r="J10" s="18">
        <v>3000780</v>
      </c>
      <c r="K10" s="18"/>
      <c r="L10" s="18">
        <f>SUM(H10:K10)</f>
        <v>24546122.969999999</v>
      </c>
    </row>
    <row r="11" spans="1:12" s="17" customFormat="1" x14ac:dyDescent="0.2">
      <c r="A11" s="17" t="s">
        <v>7</v>
      </c>
      <c r="B11" s="18">
        <v>1498591.93</v>
      </c>
      <c r="D11" s="18"/>
      <c r="E11" s="18"/>
      <c r="F11" s="18">
        <f t="shared" ref="F11:F24" si="0">SUM(B11:E11)</f>
        <v>1498591.93</v>
      </c>
      <c r="G11" s="19">
        <f>SUM(C11:F11)</f>
        <v>1498591.93</v>
      </c>
      <c r="H11" s="18">
        <v>1499159.35</v>
      </c>
      <c r="J11" s="18"/>
      <c r="K11" s="18"/>
      <c r="L11" s="18">
        <f t="shared" ref="L11:L24" si="1">SUM(H11:K11)</f>
        <v>1499159.35</v>
      </c>
    </row>
    <row r="12" spans="1:12" s="17" customFormat="1" x14ac:dyDescent="0.2">
      <c r="A12" s="17" t="s">
        <v>96</v>
      </c>
      <c r="B12" s="18">
        <v>1725367.86</v>
      </c>
      <c r="D12" s="18"/>
      <c r="E12" s="18"/>
      <c r="F12" s="18">
        <f>SUM(B12:E12)</f>
        <v>1725367.86</v>
      </c>
      <c r="G12" s="19"/>
      <c r="H12" s="18">
        <v>1581936.91</v>
      </c>
      <c r="J12" s="18"/>
      <c r="K12" s="18"/>
      <c r="L12" s="18">
        <f>SUM(H12:K12)</f>
        <v>1581936.91</v>
      </c>
    </row>
    <row r="13" spans="1:12" s="17" customFormat="1" x14ac:dyDescent="0.2">
      <c r="A13" s="17" t="s">
        <v>8</v>
      </c>
      <c r="B13" s="18">
        <v>12565.79</v>
      </c>
      <c r="D13" s="18"/>
      <c r="E13" s="18"/>
      <c r="F13" s="18">
        <f t="shared" ref="F13:F26" si="2">SUM(B13:E13)</f>
        <v>12565.79</v>
      </c>
      <c r="G13" s="19">
        <f t="shared" ref="G13:G21" si="3">SUM(C13:F13)</f>
        <v>12565.79</v>
      </c>
      <c r="H13" s="18">
        <v>12570.54</v>
      </c>
      <c r="J13" s="18"/>
      <c r="K13" s="18"/>
      <c r="L13" s="18">
        <f t="shared" si="1"/>
        <v>12570.54</v>
      </c>
    </row>
    <row r="14" spans="1:12" s="17" customFormat="1" x14ac:dyDescent="0.2">
      <c r="A14" s="17" t="s">
        <v>9</v>
      </c>
      <c r="B14" s="20">
        <v>2373751.6</v>
      </c>
      <c r="D14" s="20"/>
      <c r="E14" s="18"/>
      <c r="F14" s="18">
        <f t="shared" si="2"/>
        <v>2373751.6</v>
      </c>
      <c r="G14" s="19">
        <f t="shared" si="3"/>
        <v>2373751.6</v>
      </c>
      <c r="H14" s="20">
        <v>2358646</v>
      </c>
      <c r="J14" s="20"/>
      <c r="K14" s="18"/>
      <c r="L14" s="18">
        <f t="shared" si="1"/>
        <v>2358646</v>
      </c>
    </row>
    <row r="15" spans="1:12" s="17" customFormat="1" x14ac:dyDescent="0.2">
      <c r="A15" s="17" t="s">
        <v>10</v>
      </c>
      <c r="B15" s="18">
        <v>1214379.68</v>
      </c>
      <c r="D15" s="18"/>
      <c r="E15" s="18"/>
      <c r="F15" s="18">
        <f t="shared" si="2"/>
        <v>1214379.68</v>
      </c>
      <c r="G15" s="19">
        <f t="shared" si="3"/>
        <v>1214379.68</v>
      </c>
      <c r="H15" s="18">
        <v>1269155.94</v>
      </c>
      <c r="J15" s="18"/>
      <c r="K15" s="18"/>
      <c r="L15" s="18">
        <f t="shared" si="1"/>
        <v>1269155.94</v>
      </c>
    </row>
    <row r="16" spans="1:12" s="17" customFormat="1" x14ac:dyDescent="0.2">
      <c r="A16" s="17" t="s">
        <v>11</v>
      </c>
      <c r="B16" s="18">
        <v>785544.29</v>
      </c>
      <c r="D16" s="18"/>
      <c r="E16" s="18"/>
      <c r="F16" s="18">
        <f t="shared" si="2"/>
        <v>785544.29</v>
      </c>
      <c r="G16" s="19">
        <f t="shared" si="3"/>
        <v>785544.29</v>
      </c>
      <c r="H16" s="18">
        <v>1072182.8400000001</v>
      </c>
      <c r="J16" s="18"/>
      <c r="K16" s="18"/>
      <c r="L16" s="18">
        <f t="shared" si="1"/>
        <v>1072182.8400000001</v>
      </c>
    </row>
    <row r="17" spans="1:12" s="17" customFormat="1" x14ac:dyDescent="0.2">
      <c r="A17" s="17" t="s">
        <v>12</v>
      </c>
      <c r="B17" s="21">
        <v>60651.62</v>
      </c>
      <c r="D17" s="21"/>
      <c r="E17" s="18"/>
      <c r="F17" s="18">
        <f t="shared" si="2"/>
        <v>60651.62</v>
      </c>
      <c r="G17" s="19">
        <f t="shared" si="3"/>
        <v>60651.62</v>
      </c>
      <c r="H17" s="21">
        <v>58184.04</v>
      </c>
      <c r="J17" s="21"/>
      <c r="K17" s="18"/>
      <c r="L17" s="18">
        <f t="shared" si="1"/>
        <v>58184.04</v>
      </c>
    </row>
    <row r="18" spans="1:12" s="17" customFormat="1" x14ac:dyDescent="0.2">
      <c r="A18" s="17" t="s">
        <v>13</v>
      </c>
      <c r="B18" s="21">
        <v>385437.14</v>
      </c>
      <c r="D18" s="21"/>
      <c r="E18" s="18"/>
      <c r="F18" s="18">
        <f t="shared" si="2"/>
        <v>385437.14</v>
      </c>
      <c r="G18" s="19">
        <f t="shared" si="3"/>
        <v>385437.14</v>
      </c>
      <c r="H18" s="21">
        <v>385326.5</v>
      </c>
      <c r="J18" s="21"/>
      <c r="K18" s="18"/>
      <c r="L18" s="18">
        <f t="shared" si="1"/>
        <v>385326.5</v>
      </c>
    </row>
    <row r="19" spans="1:12" s="17" customFormat="1" x14ac:dyDescent="0.2">
      <c r="A19" s="17" t="s">
        <v>14</v>
      </c>
      <c r="B19" s="18">
        <v>2705584.61</v>
      </c>
      <c r="D19" s="18"/>
      <c r="E19" s="18"/>
      <c r="F19" s="18">
        <f t="shared" si="2"/>
        <v>2705584.61</v>
      </c>
      <c r="G19" s="19">
        <f t="shared" si="3"/>
        <v>2705584.61</v>
      </c>
      <c r="H19" s="18">
        <v>2240290.85</v>
      </c>
      <c r="J19" s="18"/>
      <c r="K19" s="18"/>
      <c r="L19" s="18">
        <f t="shared" si="1"/>
        <v>2240290.85</v>
      </c>
    </row>
    <row r="20" spans="1:12" s="17" customFormat="1" x14ac:dyDescent="0.2">
      <c r="A20" s="17" t="s">
        <v>15</v>
      </c>
      <c r="B20" s="18">
        <v>258904.19</v>
      </c>
      <c r="D20" s="18"/>
      <c r="E20" s="18"/>
      <c r="F20" s="18">
        <f t="shared" si="2"/>
        <v>258904.19</v>
      </c>
      <c r="G20" s="19">
        <f t="shared" si="3"/>
        <v>258904.19</v>
      </c>
      <c r="H20" s="18">
        <v>247343.91</v>
      </c>
      <c r="J20" s="18"/>
      <c r="K20" s="18"/>
      <c r="L20" s="18">
        <f t="shared" si="1"/>
        <v>247343.91</v>
      </c>
    </row>
    <row r="21" spans="1:12" s="17" customFormat="1" x14ac:dyDescent="0.2">
      <c r="A21" s="17" t="s">
        <v>139</v>
      </c>
      <c r="B21" s="18">
        <v>435256</v>
      </c>
      <c r="D21" s="18"/>
      <c r="E21" s="18"/>
      <c r="F21" s="18">
        <f t="shared" si="2"/>
        <v>435256</v>
      </c>
      <c r="G21" s="19">
        <f t="shared" si="3"/>
        <v>435256</v>
      </c>
      <c r="H21" s="18">
        <v>438163.78</v>
      </c>
      <c r="J21" s="18"/>
      <c r="K21" s="18"/>
      <c r="L21" s="18">
        <f t="shared" si="1"/>
        <v>438163.78</v>
      </c>
    </row>
    <row r="22" spans="1:12" s="17" customFormat="1" x14ac:dyDescent="0.2">
      <c r="A22" s="17" t="s">
        <v>140</v>
      </c>
      <c r="B22" s="18">
        <v>410366.79</v>
      </c>
      <c r="D22" s="18"/>
      <c r="E22" s="18"/>
      <c r="F22" s="18">
        <f t="shared" si="2"/>
        <v>410366.79</v>
      </c>
      <c r="G22" s="19"/>
      <c r="H22" s="18">
        <v>412953.91</v>
      </c>
      <c r="J22" s="18"/>
      <c r="K22" s="18"/>
      <c r="L22" s="18">
        <f t="shared" si="1"/>
        <v>412953.91</v>
      </c>
    </row>
    <row r="23" spans="1:12" s="17" customFormat="1" x14ac:dyDescent="0.2">
      <c r="A23" s="17" t="s">
        <v>16</v>
      </c>
      <c r="B23" s="18">
        <v>278652.33</v>
      </c>
      <c r="D23" s="18"/>
      <c r="E23" s="18"/>
      <c r="F23" s="18">
        <f t="shared" si="2"/>
        <v>278652.33</v>
      </c>
      <c r="G23" s="19">
        <f>SUM(C23:F23)</f>
        <v>278652.33</v>
      </c>
      <c r="H23" s="18">
        <v>299294.36</v>
      </c>
      <c r="J23" s="18"/>
      <c r="K23" s="18"/>
      <c r="L23" s="18">
        <f t="shared" si="1"/>
        <v>299294.36</v>
      </c>
    </row>
    <row r="24" spans="1:12" s="17" customFormat="1" x14ac:dyDescent="0.2">
      <c r="A24" s="17" t="s">
        <v>17</v>
      </c>
      <c r="B24" s="18">
        <v>10110148.619999999</v>
      </c>
      <c r="D24" s="18"/>
      <c r="E24" s="18"/>
      <c r="F24" s="18">
        <f t="shared" si="2"/>
        <v>10110148.619999999</v>
      </c>
      <c r="G24" s="19">
        <f>SUM(C24:F24)</f>
        <v>10110148.619999999</v>
      </c>
      <c r="H24" s="18">
        <v>8264821.7800000003</v>
      </c>
      <c r="J24" s="18"/>
      <c r="K24" s="18"/>
      <c r="L24" s="18">
        <f t="shared" si="1"/>
        <v>8264821.7800000003</v>
      </c>
    </row>
    <row r="25" spans="1:12" s="14" customFormat="1" x14ac:dyDescent="0.2">
      <c r="B25" s="22"/>
      <c r="D25" s="22"/>
      <c r="E25" s="3"/>
      <c r="F25" s="3"/>
      <c r="G25" s="23"/>
      <c r="H25" s="22"/>
      <c r="J25" s="22"/>
      <c r="K25" s="3"/>
      <c r="L25" s="3"/>
    </row>
    <row r="26" spans="1:12" s="17" customFormat="1" x14ac:dyDescent="0.2">
      <c r="A26" s="24" t="s">
        <v>5</v>
      </c>
      <c r="B26" s="18">
        <f>SUM(B10:B25)</f>
        <v>45475608.569999993</v>
      </c>
      <c r="C26" s="177">
        <f>SUM(C10:C25)</f>
        <v>3973170.56</v>
      </c>
      <c r="D26" s="18">
        <f>SUM(D10:D24)</f>
        <v>2998010</v>
      </c>
      <c r="E26" s="18">
        <f t="shared" ref="E26:F26" si="4">SUM(E10:E25)</f>
        <v>0</v>
      </c>
      <c r="F26" s="18">
        <f>SUM(B26:E26)</f>
        <v>52446789.129999995</v>
      </c>
      <c r="G26" s="19">
        <f t="shared" ref="G26:K26" si="5">SUM(G10:G25)</f>
        <v>57282235.039999992</v>
      </c>
      <c r="H26" s="18">
        <f>SUM(H10:H25)</f>
        <v>37218456.080000006</v>
      </c>
      <c r="I26" s="177">
        <f>SUM(I10:I25)</f>
        <v>4466917.5999999996</v>
      </c>
      <c r="J26" s="18">
        <f>SUM(J10:J24)</f>
        <v>3000780</v>
      </c>
      <c r="K26" s="18">
        <f t="shared" si="5"/>
        <v>0</v>
      </c>
      <c r="L26" s="18">
        <f>SUM(H26:K26)</f>
        <v>44686153.680000007</v>
      </c>
    </row>
    <row r="27" spans="1:12" x14ac:dyDescent="0.2">
      <c r="B27" s="3"/>
      <c r="C27" s="3"/>
      <c r="D27" s="3"/>
      <c r="E27" s="3"/>
      <c r="F27" s="3"/>
      <c r="G27" s="10"/>
    </row>
    <row r="28" spans="1:12" x14ac:dyDescent="0.2">
      <c r="A28" t="s">
        <v>18</v>
      </c>
      <c r="B28" s="3"/>
      <c r="C28" s="3"/>
      <c r="D28" s="3"/>
      <c r="E28" s="3"/>
      <c r="F28" s="3">
        <f>SUM(B28:E28)</f>
        <v>0</v>
      </c>
      <c r="G28" s="10"/>
      <c r="H28" s="3">
        <v>-8257152.4900000002</v>
      </c>
      <c r="I28" s="3">
        <v>493747.04</v>
      </c>
      <c r="J28" s="3">
        <v>2770</v>
      </c>
      <c r="L28" s="3">
        <f>SUM(H28:K28)</f>
        <v>-7760635.4500000002</v>
      </c>
    </row>
    <row r="29" spans="1:12" x14ac:dyDescent="0.2">
      <c r="B29" s="3"/>
      <c r="C29" s="22"/>
      <c r="D29" s="3"/>
      <c r="E29" s="3"/>
      <c r="F29" s="7"/>
      <c r="G29" s="23"/>
      <c r="L29"/>
    </row>
    <row r="30" spans="1:12" x14ac:dyDescent="0.2">
      <c r="B30" s="3"/>
      <c r="C30" s="3"/>
      <c r="D30" s="3"/>
      <c r="E30" s="3"/>
      <c r="F30" s="3"/>
      <c r="G30" s="25"/>
    </row>
    <row r="31" spans="1:12" x14ac:dyDescent="0.2">
      <c r="B31" s="3"/>
      <c r="C31" s="3"/>
      <c r="D31" s="3"/>
      <c r="E31" s="3"/>
      <c r="F31" s="3"/>
      <c r="G31" s="25"/>
    </row>
    <row r="32" spans="1:12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  <c r="K33" s="3" t="s">
        <v>116</v>
      </c>
    </row>
    <row r="34" spans="2:12" x14ac:dyDescent="0.2">
      <c r="B34" s="3"/>
      <c r="C34" s="3"/>
      <c r="D34" s="3"/>
      <c r="E34" s="3" t="s">
        <v>154</v>
      </c>
      <c r="F34" s="3"/>
      <c r="G34" s="25"/>
      <c r="K34" s="3" t="s">
        <v>155</v>
      </c>
    </row>
    <row r="35" spans="2:12" x14ac:dyDescent="0.2">
      <c r="B35" s="3"/>
      <c r="C35" s="3"/>
      <c r="D35" s="3"/>
      <c r="E35" s="3" t="s">
        <v>111</v>
      </c>
      <c r="F35" s="3"/>
      <c r="G35" s="25"/>
      <c r="K35" s="3" t="s">
        <v>108</v>
      </c>
    </row>
    <row r="36" spans="2:12" x14ac:dyDescent="0.2">
      <c r="B36" s="3"/>
      <c r="C36" s="3"/>
      <c r="D36" s="3"/>
      <c r="E36" s="3" t="s">
        <v>112</v>
      </c>
      <c r="F36" s="3"/>
      <c r="G36" s="25"/>
      <c r="K36" s="3" t="s">
        <v>109</v>
      </c>
    </row>
    <row r="37" spans="2:12" x14ac:dyDescent="0.2">
      <c r="B37" s="3"/>
      <c r="C37" s="3"/>
      <c r="D37" s="3"/>
      <c r="E37" s="3" t="s">
        <v>113</v>
      </c>
      <c r="F37" s="3"/>
      <c r="G37" s="25"/>
      <c r="K37" s="3" t="s">
        <v>110</v>
      </c>
    </row>
    <row r="38" spans="2:12" x14ac:dyDescent="0.2">
      <c r="B38" s="3"/>
      <c r="C38" s="3"/>
      <c r="D38" s="3"/>
      <c r="E38" s="3"/>
      <c r="F38" s="3"/>
      <c r="G38" s="25"/>
    </row>
    <row r="39" spans="2:12" x14ac:dyDescent="0.2">
      <c r="B39" s="3"/>
      <c r="C39" s="3"/>
      <c r="D39" s="3"/>
      <c r="E39" s="3"/>
      <c r="F39" s="3"/>
      <c r="G39" s="25"/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1"/>
    </row>
    <row r="79" spans="7:7" x14ac:dyDescent="0.2">
      <c r="G79" s="11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</sheetData>
  <phoneticPr fontId="5" type="noConversion"/>
  <pageMargins left="0.5" right="0.25" top="1.25" bottom="0.5" header="0.5" footer="0.5"/>
  <pageSetup paperSize="5" scale="90" firstPageNumber="0" orientation="landscape" verticalDpi="300" r:id="rId1"/>
  <headerFooter alignWithMargins="0">
    <oddHeader>&amp;CTaylor County
Investment Summary</oddHeader>
    <oddFooter>&amp;CPage &amp;P</oddFooter>
  </headerFooter>
  <ignoredErrors>
    <ignoredError sqref="J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showGridLines="0" topLeftCell="A85" zoomScale="120" zoomScaleNormal="120" workbookViewId="0">
      <selection activeCell="G116" sqref="G116"/>
    </sheetView>
  </sheetViews>
  <sheetFormatPr defaultRowHeight="12.75" x14ac:dyDescent="0.2"/>
  <cols>
    <col min="1" max="1" width="31.7109375" style="26" customWidth="1"/>
    <col min="2" max="2" width="23.5703125" style="92" customWidth="1"/>
    <col min="3" max="3" width="11.140625" style="26" customWidth="1"/>
    <col min="4" max="4" width="13" style="27" customWidth="1"/>
    <col min="5" max="5" width="22.7109375" style="28" customWidth="1"/>
    <col min="6" max="6" width="15.42578125" style="29" customWidth="1"/>
    <col min="7" max="7" width="15.7109375" style="29" customWidth="1"/>
    <col min="8" max="8" width="12" style="152" customWidth="1"/>
    <col min="9" max="9" width="0" style="3" hidden="1" customWidth="1"/>
    <col min="10" max="10" width="12.85546875" style="3" bestFit="1" customWidth="1"/>
    <col min="11" max="11" width="12.7109375" customWidth="1"/>
    <col min="12" max="13" width="12" style="152" customWidth="1"/>
  </cols>
  <sheetData>
    <row r="2" spans="1:13" x14ac:dyDescent="0.2">
      <c r="A2"/>
      <c r="B2" s="11"/>
      <c r="C2"/>
      <c r="D2"/>
      <c r="E2" s="30"/>
      <c r="F2" s="3"/>
      <c r="H2" s="35" t="s">
        <v>186</v>
      </c>
      <c r="I2" s="31" t="s">
        <v>19</v>
      </c>
      <c r="J2" s="31" t="s">
        <v>88</v>
      </c>
      <c r="K2" s="35" t="s">
        <v>95</v>
      </c>
      <c r="L2" s="35" t="s">
        <v>156</v>
      </c>
      <c r="M2" s="35" t="s">
        <v>180</v>
      </c>
    </row>
    <row r="3" spans="1:13" x14ac:dyDescent="0.2">
      <c r="A3" s="32" t="s">
        <v>20</v>
      </c>
      <c r="B3" s="96" t="s">
        <v>21</v>
      </c>
      <c r="C3" s="32" t="s">
        <v>22</v>
      </c>
      <c r="D3" s="33" t="s">
        <v>23</v>
      </c>
      <c r="E3" s="34" t="s">
        <v>24</v>
      </c>
      <c r="F3" s="35" t="s">
        <v>25</v>
      </c>
      <c r="G3" s="35" t="s">
        <v>26</v>
      </c>
      <c r="H3" s="35" t="s">
        <v>27</v>
      </c>
      <c r="I3" s="31" t="s">
        <v>28</v>
      </c>
      <c r="J3" s="31" t="s">
        <v>89</v>
      </c>
      <c r="K3" s="35" t="s">
        <v>27</v>
      </c>
      <c r="L3" s="35" t="s">
        <v>27</v>
      </c>
      <c r="M3" s="35" t="s">
        <v>27</v>
      </c>
    </row>
    <row r="4" spans="1:13" s="16" customFormat="1" x14ac:dyDescent="0.2">
      <c r="A4" s="36"/>
      <c r="B4" s="97" t="s">
        <v>29</v>
      </c>
      <c r="C4" s="37" t="s">
        <v>30</v>
      </c>
      <c r="D4" s="38" t="s">
        <v>31</v>
      </c>
      <c r="E4" s="39" t="s">
        <v>32</v>
      </c>
      <c r="F4" s="40" t="s">
        <v>33</v>
      </c>
      <c r="G4" s="40" t="s">
        <v>34</v>
      </c>
      <c r="H4" s="40" t="s">
        <v>35</v>
      </c>
      <c r="I4" s="41" t="s">
        <v>36</v>
      </c>
      <c r="J4" s="41" t="s">
        <v>35</v>
      </c>
      <c r="K4" s="40" t="s">
        <v>35</v>
      </c>
      <c r="L4" s="40" t="s">
        <v>35</v>
      </c>
      <c r="M4" s="40" t="s">
        <v>35</v>
      </c>
    </row>
    <row r="5" spans="1:13" ht="12" customHeight="1" x14ac:dyDescent="0.2">
      <c r="A5" s="42" t="s">
        <v>37</v>
      </c>
      <c r="B5" s="86" t="s">
        <v>187</v>
      </c>
      <c r="D5" s="90">
        <v>42277</v>
      </c>
      <c r="E5" s="30">
        <v>17078417.370000001</v>
      </c>
      <c r="F5" s="30">
        <v>17078417.370000001</v>
      </c>
      <c r="G5" s="30">
        <v>17078417.370000001</v>
      </c>
      <c r="H5" s="172">
        <v>9019.01</v>
      </c>
      <c r="J5" s="187">
        <f>SUM(H5+K5+L5+M5)</f>
        <v>54436.78</v>
      </c>
      <c r="K5" s="172">
        <v>9818.9500000000007</v>
      </c>
      <c r="L5" s="172">
        <v>19244.77</v>
      </c>
      <c r="M5" s="172">
        <v>16354.05</v>
      </c>
    </row>
    <row r="6" spans="1:13" ht="12" customHeight="1" x14ac:dyDescent="0.2">
      <c r="A6" s="42"/>
      <c r="B6" s="86" t="s">
        <v>188</v>
      </c>
      <c r="D6" s="90">
        <v>42277</v>
      </c>
      <c r="E6" s="30">
        <v>800</v>
      </c>
      <c r="F6" s="30">
        <v>800</v>
      </c>
      <c r="G6" s="28">
        <v>800</v>
      </c>
      <c r="H6" s="152">
        <v>6.44</v>
      </c>
      <c r="J6" s="3">
        <f>SUM(H6+K6+L6+M6)</f>
        <v>85.509999999999991</v>
      </c>
      <c r="K6" s="152">
        <v>38.32</v>
      </c>
      <c r="L6" s="152">
        <v>34.19</v>
      </c>
      <c r="M6" s="152">
        <v>6.56</v>
      </c>
    </row>
    <row r="7" spans="1:13" x14ac:dyDescent="0.2">
      <c r="B7" s="92" t="s">
        <v>215</v>
      </c>
      <c r="C7" s="26" t="s">
        <v>145</v>
      </c>
      <c r="D7" s="44">
        <v>42632</v>
      </c>
      <c r="E7" s="28">
        <v>248000</v>
      </c>
      <c r="F7" s="28">
        <v>248000</v>
      </c>
      <c r="G7" s="28">
        <v>248439.7</v>
      </c>
      <c r="H7" s="152">
        <v>594</v>
      </c>
      <c r="J7" s="3">
        <f t="shared" ref="J7:J42" si="0">SUM(H7+K7+L7+M7)</f>
        <v>2376</v>
      </c>
      <c r="K7" s="152">
        <v>594</v>
      </c>
      <c r="L7" s="152">
        <v>594</v>
      </c>
      <c r="M7" s="152">
        <v>594</v>
      </c>
    </row>
    <row r="8" spans="1:13" x14ac:dyDescent="0.2">
      <c r="B8" s="161" t="s">
        <v>216</v>
      </c>
      <c r="C8" s="26" t="s">
        <v>147</v>
      </c>
      <c r="D8" s="44">
        <v>42639</v>
      </c>
      <c r="E8" s="28">
        <v>248000</v>
      </c>
      <c r="F8" s="28">
        <v>248000</v>
      </c>
      <c r="G8" s="28">
        <v>248734.33</v>
      </c>
      <c r="H8" s="152">
        <v>562.5</v>
      </c>
      <c r="J8" s="3">
        <f t="shared" si="0"/>
        <v>2250</v>
      </c>
      <c r="K8" s="152">
        <v>562.5</v>
      </c>
      <c r="L8" s="152">
        <v>562.5</v>
      </c>
      <c r="M8" s="152">
        <v>562.5</v>
      </c>
    </row>
    <row r="9" spans="1:13" s="92" customFormat="1" x14ac:dyDescent="0.2">
      <c r="B9" s="24" t="s">
        <v>217</v>
      </c>
      <c r="C9" s="159" t="s">
        <v>124</v>
      </c>
      <c r="D9" s="90">
        <v>42335</v>
      </c>
      <c r="E9" s="188">
        <v>248000</v>
      </c>
      <c r="F9" s="30">
        <v>248000</v>
      </c>
      <c r="G9" s="30">
        <v>248074.4</v>
      </c>
      <c r="H9" s="156">
        <v>468.9</v>
      </c>
      <c r="I9" s="3"/>
      <c r="J9" s="3">
        <f t="shared" si="0"/>
        <v>1875.6</v>
      </c>
      <c r="K9" s="156">
        <v>468.9</v>
      </c>
      <c r="L9" s="156">
        <v>468.9</v>
      </c>
      <c r="M9" s="156">
        <v>468.9</v>
      </c>
    </row>
    <row r="10" spans="1:13" s="92" customFormat="1" x14ac:dyDescent="0.2">
      <c r="B10" s="24" t="s">
        <v>218</v>
      </c>
      <c r="C10" s="159" t="s">
        <v>162</v>
      </c>
      <c r="D10" s="90">
        <v>42758</v>
      </c>
      <c r="E10" s="30">
        <v>248000</v>
      </c>
      <c r="F10" s="30">
        <v>248000</v>
      </c>
      <c r="G10" s="30">
        <v>248865.02</v>
      </c>
      <c r="H10" s="156">
        <v>592.20000000000005</v>
      </c>
      <c r="I10" s="3"/>
      <c r="J10" s="3">
        <f t="shared" si="0"/>
        <v>1631.8400000000001</v>
      </c>
      <c r="K10" s="156">
        <v>0</v>
      </c>
      <c r="L10" s="156">
        <v>447.44</v>
      </c>
      <c r="M10" s="156">
        <v>592.20000000000005</v>
      </c>
    </row>
    <row r="11" spans="1:13" s="92" customFormat="1" x14ac:dyDescent="0.2">
      <c r="B11" s="92" t="s">
        <v>219</v>
      </c>
      <c r="C11" s="159" t="s">
        <v>150</v>
      </c>
      <c r="D11" s="44">
        <v>42654</v>
      </c>
      <c r="E11" s="30">
        <v>248000</v>
      </c>
      <c r="F11" s="30">
        <v>248000</v>
      </c>
      <c r="G11" s="28">
        <v>248829.81</v>
      </c>
      <c r="H11" s="152">
        <v>594</v>
      </c>
      <c r="I11" s="3"/>
      <c r="J11" s="3">
        <f t="shared" si="0"/>
        <v>2329.8000000000002</v>
      </c>
      <c r="K11" s="152">
        <v>547.79999999999995</v>
      </c>
      <c r="L11" s="152">
        <v>594</v>
      </c>
      <c r="M11" s="152">
        <v>594</v>
      </c>
    </row>
    <row r="12" spans="1:13" s="92" customFormat="1" x14ac:dyDescent="0.2">
      <c r="B12" s="92" t="s">
        <v>220</v>
      </c>
      <c r="C12" s="46" t="s">
        <v>158</v>
      </c>
      <c r="D12" s="90">
        <v>42608</v>
      </c>
      <c r="E12" s="30">
        <v>248000</v>
      </c>
      <c r="F12" s="30">
        <v>248000</v>
      </c>
      <c r="G12" s="28">
        <v>247876</v>
      </c>
      <c r="H12" s="152">
        <v>372.6</v>
      </c>
      <c r="I12" s="3"/>
      <c r="J12" s="3">
        <f t="shared" si="0"/>
        <v>877.68000000000006</v>
      </c>
      <c r="K12" s="152">
        <v>0</v>
      </c>
      <c r="L12" s="152">
        <v>132.47999999999999</v>
      </c>
      <c r="M12" s="152">
        <v>372.6</v>
      </c>
    </row>
    <row r="13" spans="1:13" s="92" customFormat="1" x14ac:dyDescent="0.2">
      <c r="B13" s="92" t="s">
        <v>221</v>
      </c>
      <c r="C13" s="46" t="s">
        <v>159</v>
      </c>
      <c r="D13" s="90">
        <v>42611</v>
      </c>
      <c r="E13" s="30">
        <v>248000</v>
      </c>
      <c r="F13" s="30">
        <v>248000</v>
      </c>
      <c r="G13" s="28">
        <v>247776.8</v>
      </c>
      <c r="H13" s="152">
        <v>342</v>
      </c>
      <c r="I13" s="3"/>
      <c r="J13" s="3">
        <f t="shared" si="0"/>
        <v>805.6</v>
      </c>
      <c r="K13" s="152">
        <v>0</v>
      </c>
      <c r="L13" s="152">
        <v>121.6</v>
      </c>
      <c r="M13" s="152">
        <v>342</v>
      </c>
    </row>
    <row r="14" spans="1:13" s="92" customFormat="1" x14ac:dyDescent="0.2">
      <c r="B14" s="92" t="s">
        <v>222</v>
      </c>
      <c r="C14" s="46" t="s">
        <v>160</v>
      </c>
      <c r="D14" s="90">
        <v>42762</v>
      </c>
      <c r="E14" s="30">
        <v>2000000</v>
      </c>
      <c r="F14" s="30">
        <v>2000000</v>
      </c>
      <c r="G14" s="28">
        <v>2000000</v>
      </c>
      <c r="H14" s="152">
        <v>3000.6</v>
      </c>
      <c r="I14" s="3"/>
      <c r="J14" s="3">
        <f t="shared" si="0"/>
        <v>8201.64</v>
      </c>
      <c r="K14" s="152">
        <v>0</v>
      </c>
      <c r="L14" s="152">
        <v>2200.44</v>
      </c>
      <c r="M14" s="152">
        <v>3000.6</v>
      </c>
    </row>
    <row r="15" spans="1:13" s="92" customFormat="1" x14ac:dyDescent="0.2">
      <c r="B15" s="92" t="s">
        <v>223</v>
      </c>
      <c r="C15" s="46" t="s">
        <v>163</v>
      </c>
      <c r="D15" s="90">
        <v>42765</v>
      </c>
      <c r="E15" s="30">
        <v>248000</v>
      </c>
      <c r="F15" s="30">
        <v>248000</v>
      </c>
      <c r="G15" s="28">
        <v>248711.76</v>
      </c>
      <c r="H15" s="152">
        <v>529.20000000000005</v>
      </c>
      <c r="I15" s="3"/>
      <c r="J15" s="3">
        <f t="shared" si="0"/>
        <v>1474.2</v>
      </c>
      <c r="K15" s="152">
        <v>0</v>
      </c>
      <c r="L15" s="152">
        <v>352.8</v>
      </c>
      <c r="M15" s="152">
        <v>592.20000000000005</v>
      </c>
    </row>
    <row r="16" spans="1:13" s="92" customFormat="1" x14ac:dyDescent="0.2">
      <c r="A16" s="169" t="s">
        <v>190</v>
      </c>
      <c r="B16" s="92" t="s">
        <v>224</v>
      </c>
      <c r="C16" s="46" t="s">
        <v>182</v>
      </c>
      <c r="D16" s="90">
        <v>42781</v>
      </c>
      <c r="E16" s="30">
        <v>1000000</v>
      </c>
      <c r="F16" s="30">
        <v>1000000</v>
      </c>
      <c r="G16" s="28">
        <v>1000780</v>
      </c>
      <c r="H16" s="152">
        <v>2287.8000000000002</v>
      </c>
      <c r="I16" s="3"/>
      <c r="J16" s="3">
        <f t="shared" si="0"/>
        <v>4346.82</v>
      </c>
      <c r="K16" s="152">
        <v>0</v>
      </c>
      <c r="L16" s="152">
        <v>0</v>
      </c>
      <c r="M16" s="152">
        <v>2059.02</v>
      </c>
    </row>
    <row r="17" spans="1:14" s="92" customFormat="1" x14ac:dyDescent="0.2">
      <c r="A17" s="169" t="s">
        <v>195</v>
      </c>
      <c r="B17" s="92" t="s">
        <v>225</v>
      </c>
      <c r="C17" s="46" t="s">
        <v>165</v>
      </c>
      <c r="D17" s="90">
        <v>42433</v>
      </c>
      <c r="E17" s="30">
        <v>248000</v>
      </c>
      <c r="F17" s="30">
        <v>248000</v>
      </c>
      <c r="G17" s="28">
        <v>248000</v>
      </c>
      <c r="H17" s="152">
        <v>310.5</v>
      </c>
      <c r="I17" s="3"/>
      <c r="J17" s="3">
        <f t="shared" si="0"/>
        <v>710.7</v>
      </c>
      <c r="K17" s="152">
        <v>0</v>
      </c>
      <c r="L17" s="152">
        <v>89.7</v>
      </c>
      <c r="M17" s="152">
        <v>310.5</v>
      </c>
      <c r="N17"/>
    </row>
    <row r="18" spans="1:14" ht="12.75" customHeight="1" x14ac:dyDescent="0.2">
      <c r="A18" s="169" t="s">
        <v>196</v>
      </c>
      <c r="B18" s="92" t="s">
        <v>226</v>
      </c>
      <c r="C18" s="46" t="s">
        <v>166</v>
      </c>
      <c r="D18" s="90">
        <v>42433</v>
      </c>
      <c r="E18" s="30">
        <v>248000</v>
      </c>
      <c r="F18" s="30">
        <v>248000</v>
      </c>
      <c r="G18" s="28">
        <v>247876</v>
      </c>
      <c r="H18" s="152">
        <v>248.4</v>
      </c>
      <c r="J18" s="3">
        <f t="shared" si="0"/>
        <v>568.56000000000006</v>
      </c>
      <c r="K18" s="152">
        <v>0</v>
      </c>
      <c r="L18" s="152">
        <v>71.760000000000005</v>
      </c>
      <c r="M18" s="152">
        <v>248.4</v>
      </c>
    </row>
    <row r="19" spans="1:14" ht="12.75" customHeight="1" x14ac:dyDescent="0.2">
      <c r="A19" s="169" t="s">
        <v>197</v>
      </c>
      <c r="B19" s="92" t="s">
        <v>227</v>
      </c>
      <c r="C19" s="46" t="s">
        <v>167</v>
      </c>
      <c r="D19" s="90">
        <v>42531</v>
      </c>
      <c r="E19" s="30">
        <v>248000</v>
      </c>
      <c r="F19" s="30">
        <v>248000</v>
      </c>
      <c r="G19" s="28">
        <v>248000</v>
      </c>
      <c r="H19" s="152">
        <v>310.5</v>
      </c>
      <c r="J19" s="3">
        <f t="shared" si="0"/>
        <v>690</v>
      </c>
      <c r="K19" s="152">
        <v>0</v>
      </c>
      <c r="L19" s="152">
        <v>69</v>
      </c>
      <c r="M19" s="152">
        <v>310.5</v>
      </c>
    </row>
    <row r="20" spans="1:14" ht="12.75" customHeight="1" x14ac:dyDescent="0.2">
      <c r="A20" s="169" t="s">
        <v>192</v>
      </c>
      <c r="B20" s="92" t="s">
        <v>228</v>
      </c>
      <c r="C20" s="46" t="s">
        <v>168</v>
      </c>
      <c r="D20" s="90">
        <v>42626</v>
      </c>
      <c r="E20" s="30">
        <v>248000</v>
      </c>
      <c r="F20" s="30">
        <v>248000</v>
      </c>
      <c r="G20" s="28">
        <v>247876</v>
      </c>
      <c r="H20" s="152">
        <v>372.6</v>
      </c>
      <c r="J20" s="3">
        <f t="shared" si="0"/>
        <v>819.62</v>
      </c>
      <c r="K20" s="152">
        <v>0</v>
      </c>
      <c r="L20" s="152">
        <v>74.52</v>
      </c>
      <c r="M20" s="152">
        <v>372.5</v>
      </c>
    </row>
    <row r="21" spans="1:14" ht="12.75" customHeight="1" x14ac:dyDescent="0.2">
      <c r="A21" s="169" t="s">
        <v>189</v>
      </c>
      <c r="B21" s="92" t="s">
        <v>209</v>
      </c>
      <c r="C21" s="46" t="s">
        <v>200</v>
      </c>
      <c r="D21" s="90">
        <v>42933</v>
      </c>
      <c r="E21" s="30">
        <v>248000</v>
      </c>
      <c r="F21" s="30">
        <v>248000</v>
      </c>
      <c r="G21" s="28">
        <v>247660.24</v>
      </c>
      <c r="H21" s="152">
        <v>421.8</v>
      </c>
      <c r="J21" s="3">
        <f t="shared" si="0"/>
        <v>421.8</v>
      </c>
      <c r="K21" s="152">
        <v>0</v>
      </c>
      <c r="L21" s="152">
        <v>0</v>
      </c>
      <c r="M21" s="152">
        <v>0</v>
      </c>
    </row>
    <row r="22" spans="1:14" ht="12.75" customHeight="1" x14ac:dyDescent="0.2">
      <c r="A22" s="169" t="s">
        <v>194</v>
      </c>
      <c r="B22" s="92" t="s">
        <v>210</v>
      </c>
      <c r="C22" s="46" t="s">
        <v>201</v>
      </c>
      <c r="D22" s="90">
        <v>42940</v>
      </c>
      <c r="E22" s="30">
        <v>248000</v>
      </c>
      <c r="F22" s="30">
        <v>248000</v>
      </c>
      <c r="G22" s="28">
        <v>247605.43</v>
      </c>
      <c r="H22" s="152">
        <v>464.31</v>
      </c>
      <c r="J22" s="3">
        <f t="shared" si="0"/>
        <v>464.31</v>
      </c>
      <c r="K22" s="152">
        <v>0</v>
      </c>
      <c r="L22" s="152">
        <v>0</v>
      </c>
      <c r="M22" s="152">
        <v>0</v>
      </c>
    </row>
    <row r="23" spans="1:14" ht="12.75" customHeight="1" x14ac:dyDescent="0.2">
      <c r="A23" s="170" t="s">
        <v>193</v>
      </c>
      <c r="B23" s="92" t="s">
        <v>211</v>
      </c>
      <c r="C23" s="46" t="s">
        <v>202</v>
      </c>
      <c r="D23" s="90">
        <v>42947</v>
      </c>
      <c r="E23" s="30">
        <v>248000</v>
      </c>
      <c r="F23" s="30">
        <v>248000</v>
      </c>
      <c r="G23" s="28">
        <v>247951.64</v>
      </c>
      <c r="H23" s="152">
        <v>479.4</v>
      </c>
      <c r="J23" s="3">
        <f t="shared" si="0"/>
        <v>479.4</v>
      </c>
      <c r="K23" s="152">
        <v>0</v>
      </c>
      <c r="L23" s="152">
        <v>0</v>
      </c>
      <c r="M23" s="152">
        <v>0</v>
      </c>
    </row>
    <row r="24" spans="1:14" ht="12.75" customHeight="1" x14ac:dyDescent="0.2">
      <c r="A24" s="171" t="s">
        <v>198</v>
      </c>
      <c r="B24" s="92" t="s">
        <v>214</v>
      </c>
      <c r="C24" s="46" t="s">
        <v>203</v>
      </c>
      <c r="D24" s="90">
        <v>42954</v>
      </c>
      <c r="E24" s="30">
        <v>248000</v>
      </c>
      <c r="F24" s="30">
        <v>248000</v>
      </c>
      <c r="G24" s="28">
        <v>247899.31</v>
      </c>
      <c r="H24" s="152">
        <v>411.48</v>
      </c>
      <c r="J24" s="3">
        <f t="shared" si="0"/>
        <v>411.48</v>
      </c>
      <c r="K24" s="152">
        <v>0</v>
      </c>
      <c r="L24" s="152">
        <v>0</v>
      </c>
      <c r="M24" s="152">
        <v>0</v>
      </c>
    </row>
    <row r="25" spans="1:14" ht="12.75" customHeight="1" x14ac:dyDescent="0.2">
      <c r="A25" s="171" t="s">
        <v>191</v>
      </c>
      <c r="B25" s="92" t="s">
        <v>213</v>
      </c>
      <c r="C25" s="46" t="s">
        <v>204</v>
      </c>
      <c r="D25" s="90" t="s">
        <v>205</v>
      </c>
      <c r="E25" s="30">
        <v>248000</v>
      </c>
      <c r="F25" s="30">
        <v>248000</v>
      </c>
      <c r="G25" s="28">
        <v>247608.16</v>
      </c>
      <c r="H25" s="152">
        <v>357.7</v>
      </c>
      <c r="J25" s="3">
        <f t="shared" si="0"/>
        <v>357.7</v>
      </c>
      <c r="K25" s="152">
        <v>0</v>
      </c>
      <c r="L25" s="152">
        <v>0</v>
      </c>
      <c r="M25" s="152">
        <v>0</v>
      </c>
    </row>
    <row r="26" spans="1:14" ht="12.75" customHeight="1" x14ac:dyDescent="0.2">
      <c r="A26" s="171" t="s">
        <v>199</v>
      </c>
      <c r="B26" s="92" t="s">
        <v>212</v>
      </c>
      <c r="C26" s="46" t="s">
        <v>206</v>
      </c>
      <c r="D26" s="90">
        <v>42975</v>
      </c>
      <c r="E26" s="30">
        <v>248000</v>
      </c>
      <c r="F26" s="30">
        <v>248000</v>
      </c>
      <c r="G26" s="28">
        <v>248341</v>
      </c>
      <c r="H26" s="152">
        <v>282.88</v>
      </c>
      <c r="J26" s="3">
        <f t="shared" si="0"/>
        <v>282.88</v>
      </c>
      <c r="K26" s="152">
        <v>0</v>
      </c>
      <c r="L26" s="152">
        <v>0</v>
      </c>
      <c r="M26" s="152">
        <v>0</v>
      </c>
    </row>
    <row r="27" spans="1:14" ht="12.75" customHeight="1" x14ac:dyDescent="0.2">
      <c r="B27" s="92" t="s">
        <v>229</v>
      </c>
      <c r="C27" s="46" t="s">
        <v>126</v>
      </c>
      <c r="D27" s="90">
        <v>41996</v>
      </c>
      <c r="E27" s="3">
        <v>0</v>
      </c>
      <c r="F27" s="3">
        <v>0</v>
      </c>
      <c r="G27" s="3">
        <v>0</v>
      </c>
      <c r="H27" s="3">
        <v>0</v>
      </c>
      <c r="J27" s="3">
        <f t="shared" si="0"/>
        <v>943.28</v>
      </c>
      <c r="K27" s="152">
        <v>807.64</v>
      </c>
      <c r="L27" s="3">
        <v>135.63999999999999</v>
      </c>
      <c r="M27" s="3">
        <v>0</v>
      </c>
    </row>
    <row r="28" spans="1:14" ht="12.75" customHeight="1" x14ac:dyDescent="0.2">
      <c r="A28" s="189" t="s">
        <v>161</v>
      </c>
      <c r="B28" s="92" t="s">
        <v>230</v>
      </c>
      <c r="C28" s="46" t="s">
        <v>127</v>
      </c>
      <c r="D28" s="90">
        <v>41996</v>
      </c>
      <c r="E28" s="3">
        <v>0</v>
      </c>
      <c r="F28" s="3">
        <v>0</v>
      </c>
      <c r="G28" s="3">
        <v>0</v>
      </c>
      <c r="H28" s="3">
        <v>0</v>
      </c>
      <c r="J28" s="3">
        <f t="shared" si="0"/>
        <v>943.28</v>
      </c>
      <c r="K28" s="152">
        <v>807.64</v>
      </c>
      <c r="L28" s="3">
        <v>135.63999999999999</v>
      </c>
      <c r="M28" s="3">
        <v>0</v>
      </c>
    </row>
    <row r="29" spans="1:14" ht="12.75" customHeight="1" x14ac:dyDescent="0.2">
      <c r="A29" s="119" t="s">
        <v>184</v>
      </c>
      <c r="B29" s="24" t="s">
        <v>231</v>
      </c>
      <c r="C29" s="159" t="s">
        <v>123</v>
      </c>
      <c r="D29" s="90">
        <v>42335</v>
      </c>
      <c r="E29" s="3">
        <v>0</v>
      </c>
      <c r="F29" s="3">
        <v>0</v>
      </c>
      <c r="G29" s="3">
        <v>0</v>
      </c>
      <c r="H29" s="3">
        <v>0</v>
      </c>
      <c r="J29" s="3">
        <f t="shared" si="0"/>
        <v>520.25</v>
      </c>
      <c r="K29" s="156">
        <v>437.4</v>
      </c>
      <c r="L29" s="3">
        <v>82.85</v>
      </c>
      <c r="M29" s="3">
        <v>0</v>
      </c>
    </row>
    <row r="30" spans="1:14" ht="12.75" customHeight="1" x14ac:dyDescent="0.2">
      <c r="A30" s="42"/>
      <c r="B30" s="24" t="s">
        <v>232</v>
      </c>
      <c r="C30" s="159" t="s">
        <v>121</v>
      </c>
      <c r="D30" s="90">
        <v>42331</v>
      </c>
      <c r="E30" s="3">
        <v>0</v>
      </c>
      <c r="F30" s="3">
        <v>0</v>
      </c>
      <c r="G30" s="3">
        <v>0</v>
      </c>
      <c r="H30" s="3">
        <v>0</v>
      </c>
      <c r="J30" s="3">
        <f t="shared" si="0"/>
        <v>804.21</v>
      </c>
      <c r="K30" s="156">
        <v>500.4</v>
      </c>
      <c r="L30" s="3">
        <v>303.81</v>
      </c>
      <c r="M30" s="3">
        <v>0</v>
      </c>
    </row>
    <row r="31" spans="1:14" ht="12.75" customHeight="1" x14ac:dyDescent="0.2">
      <c r="A31" s="42"/>
      <c r="B31" s="92" t="s">
        <v>233</v>
      </c>
      <c r="C31" s="46" t="s">
        <v>141</v>
      </c>
      <c r="D31" s="90">
        <v>42008</v>
      </c>
      <c r="E31" s="3">
        <v>0</v>
      </c>
      <c r="F31" s="3">
        <v>0</v>
      </c>
      <c r="G31" s="3">
        <v>0</v>
      </c>
      <c r="H31" s="3">
        <v>0</v>
      </c>
      <c r="J31" s="3">
        <f t="shared" si="0"/>
        <v>1012.1800000000001</v>
      </c>
      <c r="K31" s="29">
        <v>876.6</v>
      </c>
      <c r="L31" s="3">
        <v>135.58000000000001</v>
      </c>
      <c r="M31" s="3">
        <v>0</v>
      </c>
    </row>
    <row r="32" spans="1:14" ht="12.75" customHeight="1" x14ac:dyDescent="0.2">
      <c r="A32" s="42"/>
      <c r="B32" s="92" t="s">
        <v>229</v>
      </c>
      <c r="C32" s="46" t="s">
        <v>142</v>
      </c>
      <c r="D32" s="90">
        <v>42008</v>
      </c>
      <c r="E32" s="3">
        <v>0</v>
      </c>
      <c r="F32" s="3">
        <v>0</v>
      </c>
      <c r="G32" s="3">
        <v>0</v>
      </c>
      <c r="H32" s="3">
        <v>0</v>
      </c>
      <c r="J32" s="3">
        <f t="shared" si="0"/>
        <v>1012.1800000000001</v>
      </c>
      <c r="K32" s="152">
        <v>876.6</v>
      </c>
      <c r="L32" s="3">
        <v>135.58000000000001</v>
      </c>
      <c r="M32" s="3">
        <v>0</v>
      </c>
    </row>
    <row r="33" spans="1:14" ht="12.75" customHeight="1" x14ac:dyDescent="0.2">
      <c r="A33" s="91"/>
      <c r="B33" s="92" t="s">
        <v>234</v>
      </c>
      <c r="C33" s="159" t="s">
        <v>106</v>
      </c>
      <c r="D33" s="90">
        <v>42019</v>
      </c>
      <c r="E33" s="3">
        <v>0</v>
      </c>
      <c r="F33" s="3">
        <v>0</v>
      </c>
      <c r="G33" s="3">
        <v>0</v>
      </c>
      <c r="H33" s="3">
        <v>0</v>
      </c>
      <c r="J33" s="3">
        <f t="shared" si="0"/>
        <v>348.64</v>
      </c>
      <c r="K33" s="156">
        <v>311.39999999999998</v>
      </c>
      <c r="L33" s="3">
        <v>37.24</v>
      </c>
      <c r="M33" s="3">
        <v>0</v>
      </c>
    </row>
    <row r="34" spans="1:14" x14ac:dyDescent="0.2">
      <c r="A34" s="119"/>
      <c r="B34" s="24" t="s">
        <v>235</v>
      </c>
      <c r="C34" s="159" t="s">
        <v>120</v>
      </c>
      <c r="D34" s="90">
        <v>42058</v>
      </c>
      <c r="E34" s="3">
        <v>0</v>
      </c>
      <c r="F34" s="3">
        <v>0</v>
      </c>
      <c r="G34" s="3">
        <v>0</v>
      </c>
      <c r="H34" s="3">
        <v>0</v>
      </c>
      <c r="J34" s="3">
        <f t="shared" si="0"/>
        <v>541.18000000000006</v>
      </c>
      <c r="K34" s="156">
        <v>342</v>
      </c>
      <c r="L34" s="3">
        <v>199.18</v>
      </c>
      <c r="M34" s="3">
        <v>0</v>
      </c>
    </row>
    <row r="35" spans="1:14" s="92" customFormat="1" x14ac:dyDescent="0.2">
      <c r="B35" s="161" t="s">
        <v>236</v>
      </c>
      <c r="C35" s="162" t="s">
        <v>114</v>
      </c>
      <c r="D35" s="90">
        <v>42005</v>
      </c>
      <c r="E35" s="3">
        <v>0</v>
      </c>
      <c r="F35" s="3">
        <v>0</v>
      </c>
      <c r="G35" s="3">
        <v>0</v>
      </c>
      <c r="H35" s="3">
        <v>0</v>
      </c>
      <c r="I35" s="3"/>
      <c r="J35" s="3">
        <f t="shared" si="0"/>
        <v>744.28</v>
      </c>
      <c r="K35" s="156">
        <v>744.28</v>
      </c>
      <c r="L35" s="3">
        <v>0</v>
      </c>
      <c r="M35" s="3">
        <v>0</v>
      </c>
      <c r="N35"/>
    </row>
    <row r="36" spans="1:14" x14ac:dyDescent="0.2">
      <c r="A36" s="119" t="s">
        <v>181</v>
      </c>
      <c r="B36" s="92" t="s">
        <v>237</v>
      </c>
      <c r="C36" s="46" t="s">
        <v>164</v>
      </c>
      <c r="D36" s="90">
        <v>42793</v>
      </c>
      <c r="E36" s="3">
        <v>0</v>
      </c>
      <c r="F36" s="3">
        <v>0</v>
      </c>
      <c r="G36" s="3">
        <v>0</v>
      </c>
      <c r="H36" s="29">
        <v>0</v>
      </c>
      <c r="J36" s="3">
        <f t="shared" si="0"/>
        <v>514.01</v>
      </c>
      <c r="K36" s="152">
        <v>0</v>
      </c>
      <c r="L36" s="152">
        <v>188.16</v>
      </c>
      <c r="M36" s="29">
        <v>325.85000000000002</v>
      </c>
      <c r="N36" s="92"/>
    </row>
    <row r="37" spans="1:14" x14ac:dyDescent="0.2">
      <c r="A37" s="119" t="s">
        <v>183</v>
      </c>
      <c r="B37" s="92" t="s">
        <v>238</v>
      </c>
      <c r="C37" s="159" t="s">
        <v>146</v>
      </c>
      <c r="D37" s="44">
        <v>42636</v>
      </c>
      <c r="E37" s="3">
        <v>0</v>
      </c>
      <c r="F37" s="3">
        <v>0</v>
      </c>
      <c r="G37" s="3">
        <v>0</v>
      </c>
      <c r="H37" s="152">
        <v>0</v>
      </c>
      <c r="J37" s="3">
        <f t="shared" si="0"/>
        <v>7442.2099999999991</v>
      </c>
      <c r="K37" s="152">
        <v>3400.2</v>
      </c>
      <c r="L37" s="152">
        <v>3400.2</v>
      </c>
      <c r="M37" s="152">
        <v>641.80999999999995</v>
      </c>
    </row>
    <row r="38" spans="1:14" x14ac:dyDescent="0.2">
      <c r="A38" s="119" t="s">
        <v>208</v>
      </c>
      <c r="B38" s="24" t="s">
        <v>239</v>
      </c>
      <c r="C38" s="159" t="s">
        <v>122</v>
      </c>
      <c r="D38" s="90">
        <v>42272</v>
      </c>
      <c r="E38" s="3">
        <v>0</v>
      </c>
      <c r="F38" s="3">
        <v>0</v>
      </c>
      <c r="G38" s="3">
        <v>0</v>
      </c>
      <c r="H38" s="156">
        <v>103.17</v>
      </c>
      <c r="J38" s="3">
        <f>SUM(H38+K38+L38+M38)</f>
        <v>1037.3699999999999</v>
      </c>
      <c r="K38" s="156">
        <v>311.39999999999998</v>
      </c>
      <c r="L38" s="156">
        <v>311.39999999999998</v>
      </c>
      <c r="M38" s="156">
        <v>311.39999999999998</v>
      </c>
    </row>
    <row r="39" spans="1:14" x14ac:dyDescent="0.2">
      <c r="A39" s="119" t="s">
        <v>243</v>
      </c>
      <c r="B39" s="24" t="s">
        <v>241</v>
      </c>
      <c r="C39" s="159" t="s">
        <v>125</v>
      </c>
      <c r="D39" s="90">
        <v>42338</v>
      </c>
      <c r="E39" s="3">
        <v>0</v>
      </c>
      <c r="F39" s="3">
        <v>0</v>
      </c>
      <c r="G39" s="3">
        <v>0</v>
      </c>
      <c r="H39" s="156">
        <v>77.34</v>
      </c>
      <c r="J39" s="3">
        <f>SUM(H39+K39+L39+M39)</f>
        <v>1014.24</v>
      </c>
      <c r="K39" s="156">
        <v>312.3</v>
      </c>
      <c r="L39" s="156">
        <v>312.3</v>
      </c>
      <c r="M39" s="156">
        <v>312.3</v>
      </c>
    </row>
    <row r="40" spans="1:14" x14ac:dyDescent="0.2">
      <c r="A40" s="119" t="s">
        <v>207</v>
      </c>
      <c r="B40" s="92" t="s">
        <v>240</v>
      </c>
      <c r="C40" s="159" t="s">
        <v>128</v>
      </c>
      <c r="D40" s="90">
        <v>42341</v>
      </c>
      <c r="E40" s="3">
        <v>0</v>
      </c>
      <c r="F40" s="3">
        <v>0</v>
      </c>
      <c r="G40" s="3">
        <v>0</v>
      </c>
      <c r="H40" s="156">
        <v>123.08</v>
      </c>
      <c r="J40" s="3">
        <f>SUM(H40+K40+L40+M40)</f>
        <v>1151.7799999999997</v>
      </c>
      <c r="K40" s="156">
        <v>342.9</v>
      </c>
      <c r="L40" s="156">
        <v>342.9</v>
      </c>
      <c r="M40" s="156">
        <v>342.9</v>
      </c>
    </row>
    <row r="41" spans="1:14" x14ac:dyDescent="0.2">
      <c r="A41" s="119" t="s">
        <v>207</v>
      </c>
      <c r="B41" s="92" t="s">
        <v>242</v>
      </c>
      <c r="C41" s="159" t="s">
        <v>129</v>
      </c>
      <c r="D41" s="90">
        <v>42342</v>
      </c>
      <c r="E41" s="3">
        <v>0</v>
      </c>
      <c r="F41" s="3">
        <v>0</v>
      </c>
      <c r="G41" s="3">
        <v>0</v>
      </c>
      <c r="H41" s="156">
        <v>132.22999999999999</v>
      </c>
      <c r="J41" s="3">
        <f>SUM(H41+K41+L41+M41)</f>
        <v>1255.4299999999998</v>
      </c>
      <c r="K41" s="156">
        <v>374.4</v>
      </c>
      <c r="L41" s="156">
        <v>374.4</v>
      </c>
      <c r="M41" s="156">
        <v>374.4</v>
      </c>
    </row>
    <row r="42" spans="1:14" ht="13.5" thickBot="1" x14ac:dyDescent="0.25">
      <c r="B42" s="102"/>
      <c r="C42" s="103" t="s">
        <v>92</v>
      </c>
      <c r="D42" s="104"/>
      <c r="E42" s="108">
        <f>SUM(E5:E37)</f>
        <v>24543217.370000001</v>
      </c>
      <c r="F42" s="108">
        <f>SUM(F5:F34)</f>
        <v>24543217.370000001</v>
      </c>
      <c r="G42" s="108">
        <f>SUM(G5:G34)</f>
        <v>24546122.969999995</v>
      </c>
      <c r="H42" s="153">
        <f>SUM(H5:H41)</f>
        <v>22464.640000000007</v>
      </c>
      <c r="I42" s="109"/>
      <c r="J42" s="194">
        <f t="shared" si="0"/>
        <v>105182.44</v>
      </c>
      <c r="K42" s="153">
        <f>SUM(K5:K41)</f>
        <v>22475.63</v>
      </c>
      <c r="L42" s="153">
        <f>SUM(L5:L41)</f>
        <v>31152.980000000003</v>
      </c>
      <c r="M42" s="153">
        <f>SUM(M5:M41)</f>
        <v>29089.190000000006</v>
      </c>
    </row>
    <row r="43" spans="1:14" ht="13.5" thickTop="1" x14ac:dyDescent="0.2">
      <c r="B43" s="102"/>
      <c r="C43" s="103"/>
      <c r="D43" s="104"/>
      <c r="E43" s="190"/>
      <c r="F43" s="190"/>
      <c r="G43" s="190"/>
      <c r="H43" s="191"/>
      <c r="I43" s="192"/>
      <c r="K43" s="191"/>
      <c r="L43" s="191"/>
      <c r="M43" s="191"/>
    </row>
    <row r="44" spans="1:14" x14ac:dyDescent="0.2">
      <c r="B44" s="102"/>
      <c r="C44" s="103"/>
      <c r="D44" s="104"/>
      <c r="E44" s="190"/>
      <c r="F44" s="190"/>
      <c r="G44" s="190"/>
      <c r="H44" s="191"/>
      <c r="I44" s="192"/>
      <c r="K44" s="191"/>
      <c r="L44" s="191"/>
      <c r="M44" s="191"/>
    </row>
    <row r="45" spans="1:14" x14ac:dyDescent="0.2">
      <c r="A45" s="89"/>
      <c r="B45" s="24"/>
      <c r="C45" s="87"/>
      <c r="D45" s="90"/>
      <c r="E45" s="11"/>
      <c r="G45" s="28"/>
      <c r="K45" s="152"/>
      <c r="N45" s="92"/>
    </row>
    <row r="46" spans="1:14" s="91" customFormat="1" x14ac:dyDescent="0.2">
      <c r="A46"/>
      <c r="B46" s="11"/>
      <c r="C46"/>
      <c r="D46"/>
      <c r="E46" s="30"/>
      <c r="F46" s="3"/>
      <c r="G46" s="29"/>
      <c r="H46" s="35" t="s">
        <v>185</v>
      </c>
      <c r="I46" s="31" t="s">
        <v>19</v>
      </c>
      <c r="J46" s="31" t="s">
        <v>88</v>
      </c>
      <c r="K46" s="35" t="s">
        <v>95</v>
      </c>
      <c r="L46" s="35" t="s">
        <v>156</v>
      </c>
      <c r="M46" s="35" t="s">
        <v>179</v>
      </c>
      <c r="N46" s="11"/>
    </row>
    <row r="47" spans="1:14" s="11" customFormat="1" x14ac:dyDescent="0.2">
      <c r="A47" s="32" t="s">
        <v>20</v>
      </c>
      <c r="B47" s="96" t="s">
        <v>21</v>
      </c>
      <c r="C47" s="32" t="s">
        <v>22</v>
      </c>
      <c r="D47" s="33" t="s">
        <v>23</v>
      </c>
      <c r="E47" s="34" t="s">
        <v>24</v>
      </c>
      <c r="F47" s="35" t="s">
        <v>25</v>
      </c>
      <c r="G47" s="35" t="s">
        <v>26</v>
      </c>
      <c r="H47" s="35" t="s">
        <v>27</v>
      </c>
      <c r="I47" s="31" t="s">
        <v>28</v>
      </c>
      <c r="J47" s="31" t="s">
        <v>89</v>
      </c>
      <c r="K47" s="35" t="s">
        <v>27</v>
      </c>
      <c r="L47" s="35" t="s">
        <v>27</v>
      </c>
      <c r="M47" s="35" t="s">
        <v>27</v>
      </c>
    </row>
    <row r="48" spans="1:14" s="11" customFormat="1" x14ac:dyDescent="0.2">
      <c r="A48" s="36"/>
      <c r="B48" s="97" t="s">
        <v>29</v>
      </c>
      <c r="C48" s="37" t="s">
        <v>30</v>
      </c>
      <c r="D48" s="38" t="s">
        <v>31</v>
      </c>
      <c r="E48" s="39" t="s">
        <v>32</v>
      </c>
      <c r="F48" s="40" t="s">
        <v>33</v>
      </c>
      <c r="G48" s="40" t="s">
        <v>34</v>
      </c>
      <c r="H48" s="40" t="s">
        <v>35</v>
      </c>
      <c r="I48" s="41" t="s">
        <v>36</v>
      </c>
      <c r="J48" s="41" t="s">
        <v>35</v>
      </c>
      <c r="K48" s="40" t="s">
        <v>35</v>
      </c>
      <c r="L48" s="40" t="s">
        <v>35</v>
      </c>
      <c r="M48" s="40" t="s">
        <v>35</v>
      </c>
      <c r="N48"/>
    </row>
    <row r="49" spans="1:14" x14ac:dyDescent="0.2">
      <c r="A49" s="89"/>
      <c r="B49" s="24"/>
      <c r="C49" s="87"/>
      <c r="D49" s="90"/>
      <c r="E49" s="11"/>
      <c r="G49" s="28"/>
      <c r="K49" s="152"/>
      <c r="N49" s="92"/>
    </row>
    <row r="50" spans="1:14" s="92" customFormat="1" x14ac:dyDescent="0.2">
      <c r="A50" s="42" t="s">
        <v>7</v>
      </c>
      <c r="B50" s="86" t="s">
        <v>187</v>
      </c>
      <c r="C50" s="26"/>
      <c r="D50" s="90">
        <v>42277</v>
      </c>
      <c r="E50" s="30">
        <v>1499159.35</v>
      </c>
      <c r="F50" s="30">
        <v>1499159.35</v>
      </c>
      <c r="G50" s="30">
        <v>1499159.35</v>
      </c>
      <c r="H50" s="152">
        <v>567.41999999999996</v>
      </c>
      <c r="I50" s="3"/>
      <c r="J50" s="3">
        <f>SUM(H50+K50+L50+M50)</f>
        <v>2674.97</v>
      </c>
      <c r="K50" s="30">
        <v>659.55</v>
      </c>
      <c r="L50" s="152">
        <v>683.15</v>
      </c>
      <c r="M50" s="152">
        <v>764.85</v>
      </c>
      <c r="N50"/>
    </row>
    <row r="51" spans="1:14" x14ac:dyDescent="0.2">
      <c r="A51" s="42"/>
      <c r="B51" s="86"/>
      <c r="C51"/>
      <c r="D51" s="90"/>
      <c r="E51" s="88"/>
      <c r="F51" s="88"/>
      <c r="G51" s="88"/>
      <c r="H51" s="30"/>
      <c r="K51" s="88"/>
      <c r="L51" s="30"/>
      <c r="M51" s="30"/>
    </row>
    <row r="52" spans="1:14" x14ac:dyDescent="0.2">
      <c r="A52" s="42" t="s">
        <v>96</v>
      </c>
      <c r="B52" s="86" t="s">
        <v>187</v>
      </c>
      <c r="D52" s="90">
        <v>42277</v>
      </c>
      <c r="E52" s="88">
        <v>1581936.91</v>
      </c>
      <c r="F52" s="88">
        <v>1581936.91</v>
      </c>
      <c r="G52" s="88">
        <v>1581936.91</v>
      </c>
      <c r="H52" s="88">
        <v>633.02</v>
      </c>
      <c r="J52" s="3">
        <f t="shared" ref="J52:J72" si="1">SUM(H52+K52+L52+M52)</f>
        <v>2080.1799999999998</v>
      </c>
      <c r="K52" s="88">
        <v>364.02</v>
      </c>
      <c r="L52" s="88">
        <v>351.8</v>
      </c>
      <c r="M52" s="88">
        <v>731.34</v>
      </c>
      <c r="N52" s="92"/>
    </row>
    <row r="53" spans="1:14" s="92" customFormat="1" x14ac:dyDescent="0.2">
      <c r="A53" s="47"/>
      <c r="B53" s="98"/>
      <c r="C53" s="48"/>
      <c r="D53" s="49"/>
      <c r="E53" s="34"/>
      <c r="F53" s="34"/>
      <c r="G53" s="34"/>
      <c r="H53" s="88"/>
      <c r="I53" s="31"/>
      <c r="J53" s="3"/>
      <c r="K53" s="34"/>
      <c r="L53" s="88"/>
      <c r="M53" s="88"/>
      <c r="N53" s="91"/>
    </row>
    <row r="54" spans="1:14" x14ac:dyDescent="0.2">
      <c r="A54" s="42" t="s">
        <v>8</v>
      </c>
      <c r="B54" s="86" t="s">
        <v>187</v>
      </c>
      <c r="D54" s="90">
        <v>42277</v>
      </c>
      <c r="E54" s="30">
        <v>12570.54</v>
      </c>
      <c r="F54" s="30">
        <v>12570.54</v>
      </c>
      <c r="G54" s="30">
        <v>12570.54</v>
      </c>
      <c r="H54" s="30">
        <v>4.75</v>
      </c>
      <c r="J54" s="3">
        <f t="shared" si="1"/>
        <v>25.77</v>
      </c>
      <c r="K54" s="30">
        <v>6.92</v>
      </c>
      <c r="L54" s="30">
        <v>7.16</v>
      </c>
      <c r="M54" s="30">
        <v>6.94</v>
      </c>
    </row>
    <row r="55" spans="1:14" x14ac:dyDescent="0.2">
      <c r="C55" s="50"/>
      <c r="D55" s="44"/>
      <c r="E55" s="30"/>
      <c r="F55" s="30"/>
      <c r="G55" s="30"/>
      <c r="H55" s="30"/>
      <c r="K55" s="30"/>
      <c r="L55" s="30"/>
      <c r="M55" s="30"/>
    </row>
    <row r="56" spans="1:14" x14ac:dyDescent="0.2">
      <c r="A56" s="42" t="s">
        <v>9</v>
      </c>
      <c r="B56" s="86" t="s">
        <v>187</v>
      </c>
      <c r="D56" s="90">
        <v>42277</v>
      </c>
      <c r="E56" s="28">
        <v>2358646</v>
      </c>
      <c r="F56" s="28">
        <v>2358646</v>
      </c>
      <c r="G56" s="28">
        <v>2358646</v>
      </c>
      <c r="H56" s="28">
        <v>894.4</v>
      </c>
      <c r="J56" s="3">
        <f t="shared" si="1"/>
        <v>4827.8500000000004</v>
      </c>
      <c r="K56" s="28">
        <v>1291.49</v>
      </c>
      <c r="L56" s="28">
        <v>1332.44</v>
      </c>
      <c r="M56" s="28">
        <v>1309.52</v>
      </c>
    </row>
    <row r="57" spans="1:14" x14ac:dyDescent="0.2">
      <c r="A57" s="47"/>
      <c r="B57" s="98"/>
      <c r="C57" s="48"/>
      <c r="D57" s="49"/>
      <c r="E57" s="34"/>
      <c r="F57" s="34"/>
      <c r="G57" s="34"/>
      <c r="H57" s="34"/>
      <c r="I57" s="31"/>
      <c r="K57" s="34"/>
      <c r="L57" s="34"/>
      <c r="M57" s="34"/>
    </row>
    <row r="58" spans="1:14" x14ac:dyDescent="0.2">
      <c r="A58" s="42" t="s">
        <v>10</v>
      </c>
      <c r="B58" s="86" t="s">
        <v>187</v>
      </c>
      <c r="D58" s="90">
        <v>42277</v>
      </c>
      <c r="E58" s="30">
        <v>1269155.94</v>
      </c>
      <c r="F58" s="30">
        <v>1269155.94</v>
      </c>
      <c r="G58" s="30">
        <v>1269155.94</v>
      </c>
      <c r="H58" s="30">
        <v>473.56</v>
      </c>
      <c r="J58" s="3">
        <f t="shared" si="1"/>
        <v>2651.52</v>
      </c>
      <c r="K58" s="30">
        <v>689.11</v>
      </c>
      <c r="L58" s="30">
        <v>746.75</v>
      </c>
      <c r="M58" s="30">
        <v>742.1</v>
      </c>
    </row>
    <row r="59" spans="1:14" x14ac:dyDescent="0.2">
      <c r="A59" s="42"/>
      <c r="B59" s="86"/>
      <c r="C59"/>
      <c r="D59" s="90"/>
      <c r="E59" s="30"/>
      <c r="F59" s="30"/>
      <c r="G59" s="30"/>
      <c r="H59" s="30"/>
      <c r="K59" s="30"/>
      <c r="L59" s="30"/>
      <c r="M59" s="30"/>
      <c r="N59" s="14"/>
    </row>
    <row r="60" spans="1:14" s="14" customFormat="1" x14ac:dyDescent="0.2">
      <c r="A60" s="42" t="s">
        <v>11</v>
      </c>
      <c r="B60" s="86" t="s">
        <v>187</v>
      </c>
      <c r="C60" s="26"/>
      <c r="D60" s="90">
        <v>42277</v>
      </c>
      <c r="E60" s="30">
        <v>1072182.8400000001</v>
      </c>
      <c r="F60" s="30">
        <v>1072182.8400000001</v>
      </c>
      <c r="G60" s="30">
        <v>1072182.8400000001</v>
      </c>
      <c r="H60" s="30">
        <v>621.98</v>
      </c>
      <c r="I60" s="3"/>
      <c r="J60" s="3">
        <f t="shared" si="1"/>
        <v>2086.7799999999997</v>
      </c>
      <c r="K60" s="30">
        <v>422.34</v>
      </c>
      <c r="L60" s="30">
        <v>546.16999999999996</v>
      </c>
      <c r="M60" s="30">
        <v>496.29</v>
      </c>
      <c r="N60"/>
    </row>
    <row r="61" spans="1:14" x14ac:dyDescent="0.2">
      <c r="A61" s="42"/>
      <c r="D61" s="44"/>
      <c r="E61" s="30"/>
      <c r="F61" s="30"/>
      <c r="G61" s="30"/>
      <c r="H61" s="30"/>
      <c r="L61" s="30"/>
      <c r="M61" s="30"/>
    </row>
    <row r="62" spans="1:14" ht="13.5" customHeight="1" x14ac:dyDescent="0.2">
      <c r="A62" s="42" t="s">
        <v>12</v>
      </c>
      <c r="B62" s="86" t="s">
        <v>187</v>
      </c>
      <c r="D62" s="90">
        <v>42277</v>
      </c>
      <c r="E62" s="30">
        <v>58184.04</v>
      </c>
      <c r="F62" s="30">
        <v>58184.04</v>
      </c>
      <c r="G62" s="30">
        <v>58184.04</v>
      </c>
      <c r="H62" s="30">
        <v>22.8</v>
      </c>
      <c r="J62" s="3">
        <f t="shared" si="1"/>
        <v>122.35</v>
      </c>
      <c r="K62" s="30">
        <v>31.47</v>
      </c>
      <c r="L62" s="30">
        <v>33.700000000000003</v>
      </c>
      <c r="M62" s="30">
        <v>34.380000000000003</v>
      </c>
    </row>
    <row r="63" spans="1:14" x14ac:dyDescent="0.2">
      <c r="A63" s="42"/>
      <c r="D63" s="44"/>
      <c r="E63" s="30"/>
      <c r="F63" s="30"/>
      <c r="G63" s="30"/>
      <c r="H63" s="30"/>
      <c r="I63" s="31"/>
      <c r="K63" s="30"/>
      <c r="L63" s="30"/>
      <c r="M63" s="30"/>
      <c r="N63" s="14"/>
    </row>
    <row r="64" spans="1:14" s="14" customFormat="1" x14ac:dyDescent="0.2">
      <c r="A64" s="42" t="s">
        <v>38</v>
      </c>
      <c r="B64" s="86" t="s">
        <v>187</v>
      </c>
      <c r="C64" s="26"/>
      <c r="D64" s="90">
        <v>42277</v>
      </c>
      <c r="E64" s="30">
        <v>385326.5</v>
      </c>
      <c r="F64" s="30">
        <v>385326.5</v>
      </c>
      <c r="G64" s="30">
        <v>385326.5</v>
      </c>
      <c r="H64" s="168" t="s">
        <v>130</v>
      </c>
      <c r="I64" s="31"/>
      <c r="J64" s="168" t="s">
        <v>130</v>
      </c>
      <c r="K64" s="168" t="s">
        <v>130</v>
      </c>
      <c r="L64" s="168" t="s">
        <v>130</v>
      </c>
      <c r="M64" s="168" t="s">
        <v>130</v>
      </c>
      <c r="N64"/>
    </row>
    <row r="65" spans="1:13" x14ac:dyDescent="0.2">
      <c r="A65" s="42"/>
      <c r="D65" s="44"/>
      <c r="F65" s="28"/>
      <c r="G65" s="28"/>
      <c r="H65" s="30"/>
      <c r="I65" s="31"/>
      <c r="K65" s="30"/>
      <c r="L65" s="30"/>
      <c r="M65" s="30"/>
    </row>
    <row r="66" spans="1:13" ht="15" customHeight="1" x14ac:dyDescent="0.2">
      <c r="A66" s="42" t="s">
        <v>39</v>
      </c>
      <c r="B66" s="86" t="s">
        <v>187</v>
      </c>
      <c r="D66" s="90">
        <v>42277</v>
      </c>
      <c r="E66" s="30">
        <v>2240290.85</v>
      </c>
      <c r="F66" s="30">
        <v>2240290.85</v>
      </c>
      <c r="G66" s="30">
        <v>2240290.85</v>
      </c>
      <c r="H66" s="30">
        <v>943.79</v>
      </c>
      <c r="J66" s="3">
        <f t="shared" si="1"/>
        <v>5736.54</v>
      </c>
      <c r="K66" s="30">
        <v>1401.09</v>
      </c>
      <c r="L66" s="30">
        <v>1786.16</v>
      </c>
      <c r="M66" s="30">
        <v>1605.5</v>
      </c>
    </row>
    <row r="67" spans="1:13" x14ac:dyDescent="0.2">
      <c r="A67" s="42"/>
      <c r="D67" s="44"/>
      <c r="E67" s="30"/>
      <c r="F67" s="30"/>
      <c r="G67" s="30"/>
      <c r="H67" s="30"/>
      <c r="K67" s="30"/>
      <c r="L67" s="30"/>
      <c r="M67" s="30"/>
    </row>
    <row r="68" spans="1:13" x14ac:dyDescent="0.2">
      <c r="A68" s="42" t="s">
        <v>40</v>
      </c>
      <c r="B68" s="86" t="s">
        <v>187</v>
      </c>
      <c r="D68" s="90">
        <v>42277</v>
      </c>
      <c r="E68" s="30">
        <v>247343.91</v>
      </c>
      <c r="F68" s="30">
        <v>247343.91</v>
      </c>
      <c r="G68" s="30">
        <v>247343.91</v>
      </c>
      <c r="H68" s="30">
        <v>72.38</v>
      </c>
      <c r="J68" s="3">
        <f t="shared" si="1"/>
        <v>371.9</v>
      </c>
      <c r="K68" s="30">
        <v>127.07</v>
      </c>
      <c r="L68" s="30">
        <v>111.48</v>
      </c>
      <c r="M68" s="30">
        <v>60.97</v>
      </c>
    </row>
    <row r="69" spans="1:13" x14ac:dyDescent="0.2">
      <c r="F69" s="28"/>
      <c r="G69" s="28"/>
      <c r="H69" s="28"/>
      <c r="K69" s="28"/>
      <c r="L69" s="28"/>
      <c r="M69" s="28"/>
    </row>
    <row r="70" spans="1:13" x14ac:dyDescent="0.2">
      <c r="A70" s="42" t="s">
        <v>16</v>
      </c>
      <c r="B70" s="86" t="s">
        <v>187</v>
      </c>
      <c r="D70" s="90">
        <v>42277</v>
      </c>
      <c r="E70" s="30">
        <v>299294.36</v>
      </c>
      <c r="F70" s="30">
        <v>299294.36</v>
      </c>
      <c r="G70" s="30">
        <v>299294.36</v>
      </c>
      <c r="H70" s="30">
        <v>113.27</v>
      </c>
      <c r="J70" s="3">
        <f t="shared" si="1"/>
        <v>783.5100000000001</v>
      </c>
      <c r="K70" s="30">
        <v>253.34</v>
      </c>
      <c r="L70" s="30">
        <v>276.04000000000002</v>
      </c>
      <c r="M70" s="30">
        <v>140.86000000000001</v>
      </c>
    </row>
    <row r="71" spans="1:13" x14ac:dyDescent="0.2">
      <c r="A71" s="42"/>
      <c r="D71" s="44"/>
      <c r="E71" s="3"/>
      <c r="F71" s="3"/>
      <c r="G71" s="3"/>
      <c r="H71" s="3"/>
      <c r="K71" s="3"/>
      <c r="L71" s="3"/>
      <c r="M71" s="3"/>
    </row>
    <row r="72" spans="1:13" x14ac:dyDescent="0.2">
      <c r="A72" s="42" t="s">
        <v>151</v>
      </c>
      <c r="B72" s="86" t="s">
        <v>187</v>
      </c>
      <c r="D72" s="90">
        <v>42277</v>
      </c>
      <c r="E72" s="28">
        <v>851117.69</v>
      </c>
      <c r="F72" s="28">
        <v>851117.69</v>
      </c>
      <c r="G72" s="28">
        <v>851117.69</v>
      </c>
      <c r="H72" s="28">
        <v>321.14</v>
      </c>
      <c r="J72" s="3">
        <f t="shared" si="1"/>
        <v>1721.04</v>
      </c>
      <c r="K72" s="28">
        <v>457.77</v>
      </c>
      <c r="L72" s="28">
        <v>476.99</v>
      </c>
      <c r="M72" s="28">
        <v>465.14</v>
      </c>
    </row>
    <row r="73" spans="1:13" x14ac:dyDescent="0.2">
      <c r="A73" s="42"/>
      <c r="B73" s="86"/>
      <c r="D73" s="90"/>
      <c r="F73" s="28"/>
      <c r="G73" s="28"/>
      <c r="H73" s="28"/>
      <c r="K73" s="28"/>
      <c r="L73" s="28"/>
      <c r="M73" s="28"/>
    </row>
    <row r="74" spans="1:13" x14ac:dyDescent="0.2">
      <c r="A74" s="42"/>
      <c r="B74" s="86"/>
      <c r="D74" s="90"/>
      <c r="F74" s="28"/>
      <c r="G74" s="28"/>
      <c r="H74" s="28"/>
      <c r="K74" s="28"/>
      <c r="L74" s="28"/>
      <c r="M74" s="28"/>
    </row>
    <row r="75" spans="1:13" x14ac:dyDescent="0.2">
      <c r="A75" s="42"/>
      <c r="B75" s="86"/>
      <c r="D75" s="90"/>
      <c r="F75" s="28"/>
      <c r="G75" s="28"/>
      <c r="H75" s="28"/>
      <c r="K75" s="28"/>
      <c r="L75" s="28"/>
      <c r="M75" s="28"/>
    </row>
    <row r="76" spans="1:13" x14ac:dyDescent="0.2">
      <c r="A76" s="42"/>
      <c r="B76" s="86"/>
      <c r="D76" s="90"/>
      <c r="F76" s="28"/>
      <c r="G76" s="28"/>
      <c r="H76" s="28"/>
      <c r="K76" s="28"/>
      <c r="L76" s="28"/>
      <c r="M76" s="28"/>
    </row>
    <row r="77" spans="1:13" x14ac:dyDescent="0.2">
      <c r="A77" s="42"/>
      <c r="B77" s="86"/>
      <c r="D77" s="90"/>
      <c r="F77" s="28"/>
      <c r="G77" s="28"/>
      <c r="H77" s="28"/>
      <c r="K77" s="28"/>
      <c r="L77" s="28"/>
      <c r="M77" s="28"/>
    </row>
    <row r="78" spans="1:13" x14ac:dyDescent="0.2">
      <c r="A78" s="42"/>
      <c r="B78" s="86"/>
      <c r="D78" s="90"/>
      <c r="F78" s="28"/>
      <c r="G78" s="28"/>
      <c r="H78" s="28"/>
      <c r="K78" s="28"/>
      <c r="L78" s="28"/>
      <c r="M78" s="28"/>
    </row>
    <row r="79" spans="1:13" x14ac:dyDescent="0.2">
      <c r="A79" s="42"/>
      <c r="B79" s="86"/>
      <c r="D79" s="90"/>
      <c r="F79" s="28"/>
      <c r="G79" s="28"/>
      <c r="H79" s="28"/>
      <c r="K79" s="28"/>
      <c r="L79" s="28"/>
      <c r="M79" s="28"/>
    </row>
    <row r="80" spans="1:13" x14ac:dyDescent="0.2">
      <c r="A80" s="42"/>
      <c r="B80" s="86"/>
      <c r="D80" s="90"/>
      <c r="F80" s="28"/>
      <c r="G80" s="28"/>
      <c r="H80" s="28"/>
      <c r="K80" s="28"/>
      <c r="L80" s="28"/>
      <c r="M80" s="28"/>
    </row>
    <row r="81" spans="1:14" x14ac:dyDescent="0.2">
      <c r="A81" s="42"/>
      <c r="B81" s="86"/>
      <c r="D81" s="90"/>
      <c r="F81" s="28"/>
      <c r="G81" s="28"/>
      <c r="H81" s="28"/>
      <c r="K81" s="28"/>
      <c r="L81" s="28"/>
      <c r="M81" s="28"/>
    </row>
    <row r="82" spans="1:14" x14ac:dyDescent="0.2">
      <c r="A82" s="42"/>
      <c r="B82" s="86"/>
      <c r="D82" s="90"/>
      <c r="F82" s="28"/>
      <c r="G82" s="28"/>
      <c r="H82" s="28"/>
      <c r="K82" s="28"/>
      <c r="L82" s="28"/>
      <c r="M82" s="28"/>
    </row>
    <row r="83" spans="1:14" x14ac:dyDescent="0.2">
      <c r="A83" s="42"/>
      <c r="B83" s="86"/>
      <c r="D83" s="90"/>
      <c r="F83" s="28"/>
      <c r="G83" s="28"/>
      <c r="H83" s="28"/>
      <c r="K83" s="28"/>
      <c r="L83" s="28"/>
      <c r="M83" s="28"/>
    </row>
    <row r="84" spans="1:14" x14ac:dyDescent="0.2">
      <c r="A84" s="42"/>
      <c r="B84" s="86"/>
      <c r="D84" s="90"/>
      <c r="F84" s="28"/>
      <c r="G84" s="28"/>
      <c r="H84" s="28"/>
      <c r="K84" s="28"/>
      <c r="L84" s="28"/>
      <c r="M84" s="28"/>
    </row>
    <row r="85" spans="1:14" x14ac:dyDescent="0.2">
      <c r="A85" s="42"/>
      <c r="B85" s="86"/>
      <c r="D85" s="90"/>
      <c r="F85" s="28"/>
      <c r="G85" s="28"/>
      <c r="H85" s="28"/>
      <c r="K85" s="28"/>
      <c r="L85" s="28"/>
      <c r="M85" s="28"/>
    </row>
    <row r="86" spans="1:14" x14ac:dyDescent="0.2">
      <c r="A86" s="42"/>
      <c r="B86" s="86"/>
      <c r="D86" s="90"/>
      <c r="F86" s="28"/>
      <c r="G86" s="28"/>
      <c r="H86" s="28"/>
      <c r="K86" s="28"/>
      <c r="L86" s="28"/>
      <c r="M86" s="28"/>
    </row>
    <row r="87" spans="1:14" s="91" customFormat="1" x14ac:dyDescent="0.2">
      <c r="A87"/>
      <c r="B87" s="11"/>
      <c r="C87"/>
      <c r="D87"/>
      <c r="E87" s="30"/>
      <c r="F87" s="3"/>
      <c r="G87" s="29"/>
      <c r="H87" s="35" t="s">
        <v>185</v>
      </c>
      <c r="I87" s="31" t="s">
        <v>19</v>
      </c>
      <c r="J87" s="31" t="s">
        <v>88</v>
      </c>
      <c r="K87" s="35" t="s">
        <v>95</v>
      </c>
      <c r="L87" s="35" t="s">
        <v>156</v>
      </c>
      <c r="M87" s="35" t="s">
        <v>179</v>
      </c>
      <c r="N87" s="11"/>
    </row>
    <row r="88" spans="1:14" s="11" customFormat="1" x14ac:dyDescent="0.2">
      <c r="A88" s="32" t="s">
        <v>20</v>
      </c>
      <c r="B88" s="96" t="s">
        <v>21</v>
      </c>
      <c r="C88" s="32" t="s">
        <v>22</v>
      </c>
      <c r="D88" s="33" t="s">
        <v>23</v>
      </c>
      <c r="E88" s="34" t="s">
        <v>24</v>
      </c>
      <c r="F88" s="35" t="s">
        <v>25</v>
      </c>
      <c r="G88" s="35" t="s">
        <v>26</v>
      </c>
      <c r="H88" s="35" t="s">
        <v>27</v>
      </c>
      <c r="I88" s="31" t="s">
        <v>28</v>
      </c>
      <c r="J88" s="31" t="s">
        <v>89</v>
      </c>
      <c r="K88" s="35" t="s">
        <v>27</v>
      </c>
      <c r="L88" s="35" t="s">
        <v>27</v>
      </c>
      <c r="M88" s="35" t="s">
        <v>27</v>
      </c>
    </row>
    <row r="89" spans="1:14" s="11" customFormat="1" x14ac:dyDescent="0.2">
      <c r="A89" s="36"/>
      <c r="B89" s="97" t="s">
        <v>29</v>
      </c>
      <c r="C89" s="37" t="s">
        <v>30</v>
      </c>
      <c r="D89" s="38" t="s">
        <v>31</v>
      </c>
      <c r="E89" s="39" t="s">
        <v>32</v>
      </c>
      <c r="F89" s="40" t="s">
        <v>33</v>
      </c>
      <c r="G89" s="40" t="s">
        <v>34</v>
      </c>
      <c r="H89" s="40" t="s">
        <v>35</v>
      </c>
      <c r="I89" s="41" t="s">
        <v>36</v>
      </c>
      <c r="J89" s="41" t="s">
        <v>35</v>
      </c>
      <c r="K89" s="40" t="s">
        <v>35</v>
      </c>
      <c r="L89" s="40" t="s">
        <v>35</v>
      </c>
      <c r="M89" s="40" t="s">
        <v>35</v>
      </c>
      <c r="N89"/>
    </row>
    <row r="90" spans="1:14" x14ac:dyDescent="0.2">
      <c r="A90" s="42"/>
      <c r="B90" s="86"/>
      <c r="D90" s="90"/>
      <c r="F90" s="28"/>
      <c r="G90" s="28"/>
      <c r="H90" s="28"/>
      <c r="K90" s="28"/>
      <c r="L90" s="28"/>
      <c r="M90" s="28"/>
    </row>
    <row r="91" spans="1:14" ht="13.5" thickBot="1" x14ac:dyDescent="0.25">
      <c r="A91" s="42" t="s">
        <v>17</v>
      </c>
      <c r="B91" s="92" t="s">
        <v>157</v>
      </c>
      <c r="D91" s="44"/>
      <c r="E91" s="107">
        <v>8264821.7800000003</v>
      </c>
      <c r="F91" s="107">
        <v>8264821.7800000003</v>
      </c>
      <c r="G91" s="107">
        <v>8264821.7800000003</v>
      </c>
      <c r="H91" s="107">
        <v>2388.13</v>
      </c>
      <c r="I91" s="107">
        <f>SUM(I92:I112)</f>
        <v>0</v>
      </c>
      <c r="J91" s="183">
        <f>SUM(H91+K91+L91+M91)</f>
        <v>11789.98</v>
      </c>
      <c r="K91" s="107">
        <v>3360.26</v>
      </c>
      <c r="L91" s="107">
        <v>3081.5</v>
      </c>
      <c r="M91" s="107">
        <v>2960.09</v>
      </c>
    </row>
    <row r="92" spans="1:14" x14ac:dyDescent="0.2">
      <c r="A92" s="51" t="s">
        <v>41</v>
      </c>
      <c r="B92" s="99" t="s">
        <v>148</v>
      </c>
      <c r="C92" s="52"/>
      <c r="D92" s="53">
        <v>42277</v>
      </c>
      <c r="E92" s="175">
        <v>1551325.8</v>
      </c>
      <c r="F92" s="175">
        <v>1551325.8</v>
      </c>
      <c r="G92" s="175">
        <v>1551325.8</v>
      </c>
      <c r="H92" s="154">
        <v>882.93</v>
      </c>
      <c r="I92" s="55"/>
      <c r="J92" s="54">
        <f>SUM(H92+K92+L92+M92)</f>
        <v>3601.62</v>
      </c>
      <c r="K92" s="154">
        <v>951.52</v>
      </c>
      <c r="L92" s="154">
        <v>901.63</v>
      </c>
      <c r="M92" s="154">
        <v>865.54</v>
      </c>
    </row>
    <row r="93" spans="1:14" x14ac:dyDescent="0.2">
      <c r="A93" s="56"/>
      <c r="B93" s="100" t="s">
        <v>42</v>
      </c>
      <c r="C93" s="57"/>
      <c r="D93" s="53">
        <v>42277</v>
      </c>
      <c r="E93" s="184">
        <v>163.83000000000001</v>
      </c>
      <c r="F93" s="184">
        <v>163.83000000000001</v>
      </c>
      <c r="G93" s="184">
        <v>163.83000000000001</v>
      </c>
      <c r="H93" s="154">
        <v>2.77</v>
      </c>
      <c r="I93" s="55"/>
      <c r="J93" s="54">
        <f t="shared" ref="J93:J115" si="2">SUM(H93+K93+L93+M93)</f>
        <v>10.190000000000001</v>
      </c>
      <c r="K93" s="154">
        <v>2.95</v>
      </c>
      <c r="L93" s="154">
        <v>0.75</v>
      </c>
      <c r="M93" s="154">
        <v>3.72</v>
      </c>
    </row>
    <row r="94" spans="1:14" x14ac:dyDescent="0.2">
      <c r="A94" s="57"/>
      <c r="B94" s="99" t="s">
        <v>43</v>
      </c>
      <c r="C94" s="57"/>
      <c r="D94" s="53">
        <v>42277</v>
      </c>
      <c r="E94" s="184">
        <v>84931.21</v>
      </c>
      <c r="F94" s="184">
        <v>84931.21</v>
      </c>
      <c r="G94" s="184">
        <v>84931.21</v>
      </c>
      <c r="H94" s="154" t="s">
        <v>130</v>
      </c>
      <c r="I94" s="55"/>
      <c r="J94" s="154" t="s">
        <v>130</v>
      </c>
      <c r="K94" s="154" t="s">
        <v>130</v>
      </c>
      <c r="L94" s="154" t="s">
        <v>130</v>
      </c>
      <c r="M94" s="154" t="s">
        <v>130</v>
      </c>
    </row>
    <row r="95" spans="1:14" ht="11.25" customHeight="1" x14ac:dyDescent="0.2">
      <c r="A95" s="56"/>
      <c r="B95" s="99" t="s">
        <v>149</v>
      </c>
      <c r="C95" s="57"/>
      <c r="D95" s="53">
        <v>42277</v>
      </c>
      <c r="E95" s="185">
        <v>717585.26</v>
      </c>
      <c r="F95" s="185">
        <v>717585.26</v>
      </c>
      <c r="G95" s="185">
        <v>717585.26</v>
      </c>
      <c r="H95" s="154">
        <v>273.82</v>
      </c>
      <c r="I95" s="54"/>
      <c r="J95" s="54">
        <f t="shared" si="2"/>
        <v>1526.96</v>
      </c>
      <c r="K95" s="154">
        <v>418.73</v>
      </c>
      <c r="L95" s="154">
        <v>427.54</v>
      </c>
      <c r="M95" s="154">
        <v>406.87</v>
      </c>
    </row>
    <row r="96" spans="1:14" x14ac:dyDescent="0.2">
      <c r="A96" s="56"/>
      <c r="B96" s="99" t="s">
        <v>44</v>
      </c>
      <c r="C96" s="57"/>
      <c r="D96" s="53">
        <v>42277</v>
      </c>
      <c r="E96" s="185">
        <v>229698.07</v>
      </c>
      <c r="F96" s="185">
        <v>229698.07</v>
      </c>
      <c r="G96" s="185">
        <v>229698.07</v>
      </c>
      <c r="H96" s="154">
        <v>84.64</v>
      </c>
      <c r="I96" s="54"/>
      <c r="J96" s="54">
        <f t="shared" si="2"/>
        <v>426.21000000000004</v>
      </c>
      <c r="K96" s="154">
        <v>107.55</v>
      </c>
      <c r="L96" s="154">
        <v>114.9</v>
      </c>
      <c r="M96" s="154">
        <v>119.12</v>
      </c>
      <c r="N96" s="4"/>
    </row>
    <row r="97" spans="1:14" s="4" customFormat="1" x14ac:dyDescent="0.2">
      <c r="A97" s="51"/>
      <c r="B97" s="99" t="s">
        <v>102</v>
      </c>
      <c r="C97" s="52"/>
      <c r="D97" s="53">
        <v>42277</v>
      </c>
      <c r="E97" s="185">
        <v>1365876.83</v>
      </c>
      <c r="F97" s="185">
        <v>1365876.83</v>
      </c>
      <c r="G97" s="185">
        <v>1365876.83</v>
      </c>
      <c r="H97" s="154" t="s">
        <v>130</v>
      </c>
      <c r="I97" s="55"/>
      <c r="J97" s="154" t="s">
        <v>130</v>
      </c>
      <c r="K97" s="154" t="s">
        <v>130</v>
      </c>
      <c r="L97" s="154" t="s">
        <v>130</v>
      </c>
      <c r="M97" s="154" t="s">
        <v>130</v>
      </c>
      <c r="N97"/>
    </row>
    <row r="98" spans="1:14" x14ac:dyDescent="0.2">
      <c r="A98" s="56"/>
      <c r="B98" s="100" t="s">
        <v>45</v>
      </c>
      <c r="C98" s="57"/>
      <c r="D98" s="53">
        <v>42277</v>
      </c>
      <c r="E98" s="185">
        <v>91238.19</v>
      </c>
      <c r="F98" s="185">
        <v>91238.19</v>
      </c>
      <c r="G98" s="185">
        <v>91238.19</v>
      </c>
      <c r="H98" s="154">
        <v>31.43</v>
      </c>
      <c r="I98" s="54"/>
      <c r="J98" s="54">
        <f t="shared" si="2"/>
        <v>155.29</v>
      </c>
      <c r="K98" s="154">
        <v>51.67</v>
      </c>
      <c r="L98" s="154">
        <v>37.4</v>
      </c>
      <c r="M98" s="154">
        <v>34.79</v>
      </c>
      <c r="N98" s="52"/>
    </row>
    <row r="99" spans="1:14" s="52" customFormat="1" ht="9" x14ac:dyDescent="0.15">
      <c r="A99" s="56"/>
      <c r="B99" s="99" t="s">
        <v>46</v>
      </c>
      <c r="C99" s="57"/>
      <c r="D99" s="53">
        <v>42277</v>
      </c>
      <c r="E99" s="185">
        <v>240253.86</v>
      </c>
      <c r="F99" s="185">
        <v>240253.86</v>
      </c>
      <c r="G99" s="185">
        <v>240253.86</v>
      </c>
      <c r="H99" s="154">
        <v>103.44</v>
      </c>
      <c r="I99" s="54"/>
      <c r="J99" s="54">
        <f t="shared" si="2"/>
        <v>594.08000000000004</v>
      </c>
      <c r="K99" s="154">
        <v>155.57</v>
      </c>
      <c r="L99" s="154">
        <v>169.98</v>
      </c>
      <c r="M99" s="154">
        <v>165.09</v>
      </c>
      <c r="N99" s="57"/>
    </row>
    <row r="100" spans="1:14" s="57" customFormat="1" ht="9" x14ac:dyDescent="0.15">
      <c r="A100" s="56"/>
      <c r="B100" s="99" t="s">
        <v>47</v>
      </c>
      <c r="D100" s="53">
        <v>42277</v>
      </c>
      <c r="E100" s="185">
        <v>1137813.1200000001</v>
      </c>
      <c r="F100" s="185">
        <v>1137813.1200000001</v>
      </c>
      <c r="G100" s="185">
        <v>1137813.1200000001</v>
      </c>
      <c r="H100" s="154">
        <v>510.58</v>
      </c>
      <c r="I100" s="54"/>
      <c r="J100" s="54">
        <f t="shared" si="2"/>
        <v>2888.99</v>
      </c>
      <c r="K100" s="154">
        <v>751.12</v>
      </c>
      <c r="L100" s="154">
        <v>830.65</v>
      </c>
      <c r="M100" s="154">
        <v>796.64</v>
      </c>
    </row>
    <row r="101" spans="1:14" s="57" customFormat="1" ht="9" x14ac:dyDescent="0.15">
      <c r="A101" s="56"/>
      <c r="B101" s="99" t="s">
        <v>48</v>
      </c>
      <c r="D101" s="53">
        <v>42277</v>
      </c>
      <c r="E101" s="185">
        <v>39487.46</v>
      </c>
      <c r="F101" s="185">
        <v>39487.46</v>
      </c>
      <c r="G101" s="185">
        <v>39487.46</v>
      </c>
      <c r="H101" s="154">
        <v>14.94</v>
      </c>
      <c r="I101" s="54"/>
      <c r="J101" s="54">
        <f t="shared" si="2"/>
        <v>78.87</v>
      </c>
      <c r="K101" s="154">
        <v>20.73</v>
      </c>
      <c r="L101" s="154">
        <v>21.79</v>
      </c>
      <c r="M101" s="154">
        <v>21.41</v>
      </c>
    </row>
    <row r="102" spans="1:14" s="57" customFormat="1" ht="9" x14ac:dyDescent="0.15">
      <c r="A102" s="56"/>
      <c r="B102" s="99" t="s">
        <v>49</v>
      </c>
      <c r="D102" s="53">
        <v>42277</v>
      </c>
      <c r="E102" s="185">
        <v>67434</v>
      </c>
      <c r="F102" s="185">
        <v>67434</v>
      </c>
      <c r="G102" s="185">
        <v>67434</v>
      </c>
      <c r="H102" s="154">
        <v>25.53</v>
      </c>
      <c r="I102" s="54"/>
      <c r="J102" s="54">
        <f t="shared" si="2"/>
        <v>152.38</v>
      </c>
      <c r="K102" s="154">
        <v>47.84</v>
      </c>
      <c r="L102" s="154">
        <v>41.54</v>
      </c>
      <c r="M102" s="154">
        <v>37.47</v>
      </c>
    </row>
    <row r="103" spans="1:14" s="57" customFormat="1" ht="9" x14ac:dyDescent="0.15">
      <c r="A103" s="56"/>
      <c r="B103" s="99" t="s">
        <v>103</v>
      </c>
      <c r="D103" s="53">
        <v>42277</v>
      </c>
      <c r="E103" s="186">
        <v>7924.25</v>
      </c>
      <c r="F103" s="186">
        <v>7924.25</v>
      </c>
      <c r="G103" s="186">
        <v>7924.25</v>
      </c>
      <c r="H103" s="154" t="s">
        <v>130</v>
      </c>
      <c r="I103" s="54"/>
      <c r="J103" s="154" t="s">
        <v>130</v>
      </c>
      <c r="K103" s="154" t="s">
        <v>130</v>
      </c>
      <c r="L103" s="154" t="s">
        <v>130</v>
      </c>
      <c r="M103" s="154" t="s">
        <v>130</v>
      </c>
      <c r="N103" s="52"/>
    </row>
    <row r="104" spans="1:14" s="52" customFormat="1" ht="9" x14ac:dyDescent="0.15">
      <c r="A104" s="56"/>
      <c r="B104" s="99" t="s">
        <v>94</v>
      </c>
      <c r="C104" s="57"/>
      <c r="D104" s="53">
        <v>42277</v>
      </c>
      <c r="E104" s="185">
        <v>668462.69999999995</v>
      </c>
      <c r="F104" s="185">
        <v>668462.69999999995</v>
      </c>
      <c r="G104" s="185">
        <v>668462.69999999995</v>
      </c>
      <c r="H104" s="154" t="s">
        <v>130</v>
      </c>
      <c r="I104" s="54"/>
      <c r="J104" s="154" t="s">
        <v>130</v>
      </c>
      <c r="K104" s="154" t="s">
        <v>130</v>
      </c>
      <c r="L104" s="154" t="s">
        <v>130</v>
      </c>
      <c r="M104" s="154" t="s">
        <v>130</v>
      </c>
      <c r="N104" s="57"/>
    </row>
    <row r="105" spans="1:14" s="57" customFormat="1" ht="9" x14ac:dyDescent="0.15">
      <c r="A105" s="56"/>
      <c r="B105" s="99" t="s">
        <v>50</v>
      </c>
      <c r="D105" s="53">
        <v>42277</v>
      </c>
      <c r="E105" s="185">
        <v>471770.42</v>
      </c>
      <c r="F105" s="185">
        <v>471770.42</v>
      </c>
      <c r="G105" s="185">
        <v>471770.42</v>
      </c>
      <c r="H105" s="154" t="s">
        <v>130</v>
      </c>
      <c r="I105" s="54"/>
      <c r="J105" s="154" t="s">
        <v>130</v>
      </c>
      <c r="K105" s="154" t="s">
        <v>130</v>
      </c>
      <c r="L105" s="154" t="s">
        <v>130</v>
      </c>
      <c r="M105" s="154" t="s">
        <v>130</v>
      </c>
    </row>
    <row r="106" spans="1:14" s="57" customFormat="1" ht="9" x14ac:dyDescent="0.15">
      <c r="A106" s="56"/>
      <c r="B106" s="99" t="s">
        <v>51</v>
      </c>
      <c r="D106" s="53">
        <v>42277</v>
      </c>
      <c r="E106" s="185">
        <v>80244.52</v>
      </c>
      <c r="F106" s="185">
        <v>80244.52</v>
      </c>
      <c r="G106" s="185">
        <v>80244.52</v>
      </c>
      <c r="H106" s="154">
        <v>29.78</v>
      </c>
      <c r="I106" s="54"/>
      <c r="J106" s="54">
        <f t="shared" si="2"/>
        <v>204.49</v>
      </c>
      <c r="K106" s="154">
        <v>51.99</v>
      </c>
      <c r="L106" s="154">
        <v>61.08</v>
      </c>
      <c r="M106" s="154">
        <v>61.64</v>
      </c>
    </row>
    <row r="107" spans="1:14" s="57" customFormat="1" ht="9" x14ac:dyDescent="0.15">
      <c r="A107" s="56"/>
      <c r="B107" s="99" t="s">
        <v>52</v>
      </c>
      <c r="D107" s="53">
        <v>42277</v>
      </c>
      <c r="E107" s="185">
        <v>227930.46</v>
      </c>
      <c r="F107" s="185">
        <v>227930.46</v>
      </c>
      <c r="G107" s="185">
        <v>227930.46</v>
      </c>
      <c r="H107" s="154" t="s">
        <v>130</v>
      </c>
      <c r="I107" s="54"/>
      <c r="J107" s="154" t="s">
        <v>130</v>
      </c>
      <c r="K107" s="154" t="s">
        <v>130</v>
      </c>
      <c r="L107" s="154" t="s">
        <v>130</v>
      </c>
      <c r="M107" s="154" t="s">
        <v>130</v>
      </c>
    </row>
    <row r="108" spans="1:14" s="57" customFormat="1" ht="9" x14ac:dyDescent="0.15">
      <c r="A108" s="56"/>
      <c r="B108" s="99" t="s">
        <v>53</v>
      </c>
      <c r="D108" s="53">
        <v>42277</v>
      </c>
      <c r="E108" s="185">
        <v>37438.720000000001</v>
      </c>
      <c r="F108" s="185">
        <v>37438.720000000001</v>
      </c>
      <c r="G108" s="185">
        <v>37438.720000000001</v>
      </c>
      <c r="H108" s="154">
        <v>14.17</v>
      </c>
      <c r="I108" s="54"/>
      <c r="J108" s="54">
        <f t="shared" si="2"/>
        <v>76.75</v>
      </c>
      <c r="K108" s="154">
        <v>20.59</v>
      </c>
      <c r="L108" s="154">
        <v>21.33</v>
      </c>
      <c r="M108" s="154">
        <v>20.66</v>
      </c>
    </row>
    <row r="109" spans="1:14" s="57" customFormat="1" ht="9" x14ac:dyDescent="0.15">
      <c r="A109" s="51"/>
      <c r="B109" s="99" t="s">
        <v>54</v>
      </c>
      <c r="C109" s="52"/>
      <c r="D109" s="53">
        <v>42277</v>
      </c>
      <c r="E109" s="185">
        <v>364594.97</v>
      </c>
      <c r="F109" s="185">
        <v>364594.97</v>
      </c>
      <c r="G109" s="185">
        <v>364594.97</v>
      </c>
      <c r="H109" s="154">
        <v>137.99</v>
      </c>
      <c r="I109" s="55"/>
      <c r="J109" s="54">
        <f t="shared" si="2"/>
        <v>747.55</v>
      </c>
      <c r="K109" s="154">
        <v>200.64</v>
      </c>
      <c r="L109" s="154">
        <v>207.75</v>
      </c>
      <c r="M109" s="154">
        <v>201.17</v>
      </c>
    </row>
    <row r="110" spans="1:14" s="57" customFormat="1" ht="8.25" customHeight="1" x14ac:dyDescent="0.15">
      <c r="A110" s="56"/>
      <c r="B110" s="99" t="s">
        <v>55</v>
      </c>
      <c r="D110" s="53">
        <v>42277</v>
      </c>
      <c r="E110" s="185">
        <v>2873.79</v>
      </c>
      <c r="F110" s="185">
        <v>2873.79</v>
      </c>
      <c r="G110" s="185">
        <v>2873.79</v>
      </c>
      <c r="H110" s="154" t="s">
        <v>130</v>
      </c>
      <c r="I110" s="54"/>
      <c r="J110" s="154" t="s">
        <v>130</v>
      </c>
      <c r="K110" s="154" t="s">
        <v>130</v>
      </c>
      <c r="L110" s="154" t="s">
        <v>130</v>
      </c>
      <c r="M110" s="154" t="s">
        <v>130</v>
      </c>
    </row>
    <row r="111" spans="1:14" s="57" customFormat="1" ht="9" x14ac:dyDescent="0.15">
      <c r="A111" s="51"/>
      <c r="B111" s="99" t="s">
        <v>56</v>
      </c>
      <c r="C111" s="52"/>
      <c r="D111" s="53">
        <v>42277</v>
      </c>
      <c r="E111" s="185">
        <v>816124.31</v>
      </c>
      <c r="F111" s="185">
        <v>816124.31</v>
      </c>
      <c r="G111" s="185">
        <v>816124.31</v>
      </c>
      <c r="H111" s="154">
        <v>252.73</v>
      </c>
      <c r="I111" s="55"/>
      <c r="J111" s="54">
        <f t="shared" si="2"/>
        <v>1199.05</v>
      </c>
      <c r="K111" s="154">
        <v>544.87</v>
      </c>
      <c r="L111" s="154">
        <v>209.68</v>
      </c>
      <c r="M111" s="154">
        <v>191.77</v>
      </c>
    </row>
    <row r="112" spans="1:14" s="57" customFormat="1" ht="9" x14ac:dyDescent="0.15">
      <c r="A112" s="56"/>
      <c r="B112" s="99" t="s">
        <v>57</v>
      </c>
      <c r="D112" s="53">
        <v>42277</v>
      </c>
      <c r="E112" s="54">
        <v>61650.01</v>
      </c>
      <c r="F112" s="54">
        <v>61650.01</v>
      </c>
      <c r="G112" s="54">
        <v>61650.01</v>
      </c>
      <c r="H112" s="154">
        <v>23.38</v>
      </c>
      <c r="I112" s="60"/>
      <c r="J112" s="54">
        <f t="shared" si="2"/>
        <v>127.55</v>
      </c>
      <c r="K112" s="154">
        <v>34.49</v>
      </c>
      <c r="L112" s="154">
        <v>35.479999999999997</v>
      </c>
      <c r="M112" s="154">
        <v>34.200000000000003</v>
      </c>
    </row>
    <row r="113" spans="1:14" s="57" customFormat="1" ht="12" thickBot="1" x14ac:dyDescent="0.25">
      <c r="A113" s="56"/>
      <c r="B113" s="101"/>
      <c r="D113" s="53"/>
      <c r="E113" s="183">
        <f>SUM(E92:E112)</f>
        <v>8264821.7799999993</v>
      </c>
      <c r="F113" s="107">
        <f>SUM(F92:F112)</f>
        <v>8264821.7799999993</v>
      </c>
      <c r="G113" s="174">
        <f>SUM(G92:G112)</f>
        <v>8264821.7799999993</v>
      </c>
      <c r="H113" s="155">
        <f>SUM(H92:H112)</f>
        <v>2388.1300000000006</v>
      </c>
      <c r="I113" s="106"/>
      <c r="J113" s="106">
        <f t="shared" si="2"/>
        <v>11789.98</v>
      </c>
      <c r="K113" s="155">
        <f>SUM(K92:K112)</f>
        <v>3360.2599999999998</v>
      </c>
      <c r="L113" s="155">
        <f>SUM(L92:L112)</f>
        <v>3081.5</v>
      </c>
      <c r="M113" s="155">
        <f>SUM(M92:N112)</f>
        <v>2960.0899999999992</v>
      </c>
    </row>
    <row r="114" spans="1:14" s="57" customFormat="1" ht="9" x14ac:dyDescent="0.15">
      <c r="A114" s="56"/>
      <c r="B114" s="101"/>
      <c r="D114" s="53"/>
      <c r="E114" s="58"/>
      <c r="F114" s="58"/>
      <c r="G114" s="175"/>
      <c r="H114" s="154"/>
      <c r="I114" s="54"/>
      <c r="J114" s="195"/>
      <c r="K114" s="154"/>
      <c r="L114" s="154"/>
      <c r="M114" s="154"/>
    </row>
    <row r="115" spans="1:14" s="57" customFormat="1" x14ac:dyDescent="0.2">
      <c r="A115" s="142" t="s">
        <v>58</v>
      </c>
      <c r="B115" s="151"/>
      <c r="C115" s="142"/>
      <c r="D115" s="144"/>
      <c r="E115" s="145">
        <v>44683248.079999998</v>
      </c>
      <c r="F115" s="145">
        <v>44683248.079999998</v>
      </c>
      <c r="G115" s="145">
        <v>44686153.68</v>
      </c>
      <c r="H115" s="145">
        <v>29521.279999999999</v>
      </c>
      <c r="I115" s="146"/>
      <c r="J115" s="146">
        <f t="shared" si="2"/>
        <v>140054.85</v>
      </c>
      <c r="K115" s="145">
        <v>31540.06</v>
      </c>
      <c r="L115" s="145">
        <v>40586.32</v>
      </c>
      <c r="M115" s="145">
        <v>38407.19</v>
      </c>
      <c r="N115" s="52"/>
    </row>
    <row r="116" spans="1:14" s="52" customFormat="1" x14ac:dyDescent="0.2">
      <c r="A116" s="26"/>
      <c r="B116" s="92"/>
      <c r="C116" s="26"/>
      <c r="D116" s="59"/>
      <c r="E116" s="28"/>
      <c r="F116" s="29"/>
      <c r="G116" s="29"/>
      <c r="H116" s="152"/>
      <c r="I116" s="3"/>
      <c r="J116" s="105"/>
      <c r="K116" s="142"/>
      <c r="L116" s="152"/>
      <c r="M116" s="152"/>
      <c r="N116" s="57"/>
    </row>
    <row r="117" spans="1:14" s="57" customFormat="1" x14ac:dyDescent="0.2">
      <c r="A117" s="42"/>
      <c r="B117" s="86"/>
      <c r="C117" s="92"/>
      <c r="D117" s="90"/>
      <c r="E117" s="30"/>
      <c r="F117" s="30"/>
      <c r="G117" s="28"/>
      <c r="H117" s="152"/>
      <c r="I117" s="31"/>
      <c r="J117" s="105"/>
      <c r="K117"/>
      <c r="L117" s="152"/>
      <c r="M117" s="152"/>
      <c r="N117" s="52"/>
    </row>
    <row r="118" spans="1:14" s="52" customFormat="1" x14ac:dyDescent="0.2">
      <c r="A118" s="26"/>
      <c r="B118" s="92"/>
      <c r="C118" s="26"/>
      <c r="D118" s="27"/>
      <c r="E118" s="28"/>
      <c r="F118" s="29"/>
      <c r="G118" s="29"/>
      <c r="H118" s="152"/>
      <c r="I118" s="3"/>
      <c r="J118" s="3"/>
      <c r="K118"/>
      <c r="L118" s="152"/>
      <c r="M118" s="152"/>
      <c r="N118" s="57"/>
    </row>
    <row r="119" spans="1:14" x14ac:dyDescent="0.2">
      <c r="A119" s="56"/>
      <c r="B119" s="99"/>
      <c r="C119" s="57"/>
      <c r="D119" s="53"/>
      <c r="E119" s="95"/>
      <c r="F119" s="95"/>
      <c r="G119" s="94"/>
      <c r="H119" s="154"/>
      <c r="L119" s="154"/>
      <c r="M119" s="154"/>
    </row>
    <row r="120" spans="1:14" x14ac:dyDescent="0.2">
      <c r="A120" s="56"/>
      <c r="B120" s="99"/>
      <c r="C120" s="57"/>
      <c r="D120" s="53"/>
      <c r="E120" s="95"/>
      <c r="F120" s="95"/>
      <c r="G120" s="94"/>
      <c r="H120" s="154"/>
      <c r="L120" s="154"/>
      <c r="M120" s="154"/>
    </row>
    <row r="121" spans="1:14" x14ac:dyDescent="0.2">
      <c r="A121" s="56"/>
      <c r="B121" s="99"/>
      <c r="C121" s="57"/>
      <c r="D121" s="53"/>
      <c r="E121" s="95"/>
      <c r="F121" s="95"/>
      <c r="G121" s="94"/>
      <c r="H121" s="154"/>
      <c r="L121" s="154"/>
      <c r="M121" s="154"/>
    </row>
    <row r="122" spans="1:14" x14ac:dyDescent="0.2">
      <c r="B122" s="59"/>
      <c r="H122" s="154"/>
      <c r="L122" s="154"/>
      <c r="M122" s="154"/>
    </row>
  </sheetData>
  <phoneticPr fontId="5" type="noConversion"/>
  <pageMargins left="0" right="0" top="0.73402777799999996" bottom="0.5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cellWatches>
    <cellWatch r="B5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2"/>
  <sheetViews>
    <sheetView tabSelected="1" topLeftCell="A31" zoomScaleNormal="100" workbookViewId="0">
      <selection activeCell="L88" sqref="L88"/>
    </sheetView>
  </sheetViews>
  <sheetFormatPr defaultColWidth="9.140625" defaultRowHeight="12.75" outlineLevelRow="1" x14ac:dyDescent="0.2"/>
  <cols>
    <col min="1" max="1" width="21.7109375" style="61" customWidth="1"/>
    <col min="2" max="2" width="15" style="61" customWidth="1"/>
    <col min="3" max="3" width="11.5703125" style="64" customWidth="1"/>
    <col min="4" max="4" width="11.5703125" style="110" customWidth="1"/>
    <col min="5" max="5" width="2.28515625" style="61" customWidth="1"/>
    <col min="6" max="6" width="15.140625" style="22" bestFit="1" customWidth="1"/>
    <col min="7" max="7" width="8.140625" style="62" customWidth="1"/>
    <col min="8" max="8" width="15" style="22" customWidth="1"/>
    <col min="9" max="9" width="1.5703125" style="65" customWidth="1"/>
    <col min="10" max="10" width="15.5703125" style="22" customWidth="1"/>
    <col min="11" max="11" width="9.42578125" style="62" bestFit="1" customWidth="1"/>
    <col min="12" max="12" width="17.5703125" style="22" customWidth="1"/>
    <col min="13" max="13" width="1.42578125" style="22" customWidth="1"/>
    <col min="14" max="14" width="16.28515625" style="139" customWidth="1"/>
    <col min="15" max="16384" width="9.140625" style="86"/>
  </cols>
  <sheetData>
    <row r="1" spans="1:256" x14ac:dyDescent="0.2">
      <c r="A1"/>
      <c r="B1" s="63"/>
      <c r="I1" s="137"/>
      <c r="M1" s="135"/>
    </row>
    <row r="2" spans="1:256" s="119" customFormat="1" x14ac:dyDescent="0.2">
      <c r="B2" s="123"/>
      <c r="C2" s="118"/>
      <c r="D2" s="117"/>
      <c r="E2" s="117"/>
      <c r="F2" s="73"/>
      <c r="G2" s="126">
        <v>42156</v>
      </c>
      <c r="H2" s="73"/>
      <c r="I2" s="132"/>
      <c r="J2" s="73"/>
      <c r="K2" s="126">
        <v>42248</v>
      </c>
      <c r="L2" s="73"/>
      <c r="M2" s="132"/>
      <c r="N2" s="139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</row>
    <row r="3" spans="1:256" s="119" customFormat="1" x14ac:dyDescent="0.2">
      <c r="A3" s="117"/>
      <c r="B3" s="117"/>
      <c r="C3" s="118"/>
      <c r="D3" s="117"/>
      <c r="E3" s="117"/>
      <c r="F3" s="73"/>
      <c r="G3" s="120"/>
      <c r="H3" s="73"/>
      <c r="I3" s="132"/>
      <c r="J3" s="73"/>
      <c r="K3" s="120"/>
      <c r="L3" s="73"/>
      <c r="M3" s="132"/>
      <c r="N3" s="139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</row>
    <row r="4" spans="1:256" s="119" customFormat="1" x14ac:dyDescent="0.2">
      <c r="A4" s="117" t="s">
        <v>59</v>
      </c>
      <c r="B4" s="124" t="s">
        <v>21</v>
      </c>
      <c r="C4" s="118" t="s">
        <v>22</v>
      </c>
      <c r="D4" s="117" t="s">
        <v>60</v>
      </c>
      <c r="E4" s="117"/>
      <c r="F4" s="73" t="s">
        <v>61</v>
      </c>
      <c r="G4" s="120" t="s">
        <v>62</v>
      </c>
      <c r="H4" s="73"/>
      <c r="I4" s="132"/>
      <c r="J4" s="73" t="s">
        <v>61</v>
      </c>
      <c r="K4" s="120" t="s">
        <v>62</v>
      </c>
      <c r="L4" s="73"/>
      <c r="M4" s="132"/>
      <c r="N4" s="139" t="s">
        <v>63</v>
      </c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s="119" customFormat="1" ht="13.5" customHeight="1" x14ac:dyDescent="0.2">
      <c r="A5" s="117"/>
      <c r="B5" s="124" t="s">
        <v>29</v>
      </c>
      <c r="C5" s="118" t="s">
        <v>30</v>
      </c>
      <c r="D5" s="117" t="s">
        <v>64</v>
      </c>
      <c r="E5" s="117"/>
      <c r="F5" s="73" t="s">
        <v>65</v>
      </c>
      <c r="G5" s="120" t="s">
        <v>66</v>
      </c>
      <c r="H5" s="73" t="s">
        <v>67</v>
      </c>
      <c r="I5" s="132"/>
      <c r="J5" s="73" t="s">
        <v>65</v>
      </c>
      <c r="K5" s="120" t="s">
        <v>66</v>
      </c>
      <c r="L5" s="73" t="s">
        <v>67</v>
      </c>
      <c r="M5" s="132"/>
      <c r="N5" s="139" t="s">
        <v>18</v>
      </c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</row>
    <row r="6" spans="1:256" s="119" customFormat="1" ht="5.25" customHeight="1" x14ac:dyDescent="0.2">
      <c r="A6" s="129"/>
      <c r="B6" s="130"/>
      <c r="C6" s="131"/>
      <c r="D6" s="129"/>
      <c r="E6" s="129"/>
      <c r="F6" s="132"/>
      <c r="G6" s="138"/>
      <c r="H6" s="132"/>
      <c r="I6" s="132"/>
      <c r="J6" s="132"/>
      <c r="K6" s="138"/>
      <c r="L6" s="132"/>
      <c r="M6" s="132"/>
      <c r="N6" s="140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</row>
    <row r="7" spans="1:256" s="14" customFormat="1" outlineLevel="1" x14ac:dyDescent="0.2">
      <c r="A7" s="43" t="s">
        <v>37</v>
      </c>
      <c r="B7" s="43" t="s">
        <v>144</v>
      </c>
      <c r="C7" s="82"/>
      <c r="D7" s="111">
        <v>42277</v>
      </c>
      <c r="E7" s="66"/>
      <c r="F7" s="22">
        <v>23219606.120000001</v>
      </c>
      <c r="G7" s="179">
        <v>100</v>
      </c>
      <c r="H7" s="22">
        <v>23219606.120000001</v>
      </c>
      <c r="I7" s="137" t="s">
        <v>69</v>
      </c>
      <c r="J7" s="22">
        <v>17078417.370000001</v>
      </c>
      <c r="K7" s="179">
        <v>100</v>
      </c>
      <c r="L7" s="22">
        <v>17078417.370000001</v>
      </c>
      <c r="M7" s="135"/>
      <c r="N7" s="139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pans="1:256" s="14" customFormat="1" outlineLevel="1" x14ac:dyDescent="0.2">
      <c r="A8" s="43"/>
      <c r="B8" s="43" t="s">
        <v>68</v>
      </c>
      <c r="C8" s="82"/>
      <c r="D8" s="111">
        <v>42277</v>
      </c>
      <c r="E8" s="66"/>
      <c r="F8" s="22">
        <v>800</v>
      </c>
      <c r="G8" s="178">
        <v>100</v>
      </c>
      <c r="H8" s="22">
        <v>800</v>
      </c>
      <c r="I8" s="137"/>
      <c r="J8" s="22">
        <v>800</v>
      </c>
      <c r="K8" s="178">
        <v>100</v>
      </c>
      <c r="L8" s="22">
        <v>800</v>
      </c>
      <c r="M8" s="135"/>
      <c r="N8" s="139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pans="1:256" s="14" customFormat="1" outlineLevel="1" x14ac:dyDescent="0.2">
      <c r="A9" s="43"/>
      <c r="B9" s="67" t="s">
        <v>104</v>
      </c>
      <c r="C9" s="93" t="s">
        <v>147</v>
      </c>
      <c r="D9" s="68">
        <v>42639</v>
      </c>
      <c r="E9" s="66"/>
      <c r="F9" s="22">
        <v>248000</v>
      </c>
      <c r="G9" s="178">
        <v>100.003</v>
      </c>
      <c r="H9" s="22">
        <v>248763.1</v>
      </c>
      <c r="I9" s="137" t="s">
        <v>69</v>
      </c>
      <c r="J9" s="22">
        <v>248000</v>
      </c>
      <c r="K9" s="178">
        <v>100.3</v>
      </c>
      <c r="L9" s="22">
        <v>248734.33</v>
      </c>
      <c r="M9" s="135"/>
      <c r="N9" s="139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pans="1:256" s="14" customFormat="1" outlineLevel="1" x14ac:dyDescent="0.2">
      <c r="A10" s="43"/>
      <c r="B10" s="67" t="s">
        <v>105</v>
      </c>
      <c r="C10" s="93" t="s">
        <v>145</v>
      </c>
      <c r="D10" s="68">
        <v>42632</v>
      </c>
      <c r="E10" s="66"/>
      <c r="F10" s="22">
        <v>248000</v>
      </c>
      <c r="G10" s="178">
        <v>100</v>
      </c>
      <c r="H10" s="22">
        <v>248386.63</v>
      </c>
      <c r="I10" s="137" t="s">
        <v>69</v>
      </c>
      <c r="J10" s="22">
        <v>248000</v>
      </c>
      <c r="K10" s="178">
        <v>100.28</v>
      </c>
      <c r="L10" s="22">
        <v>248439.7</v>
      </c>
      <c r="M10" s="135"/>
      <c r="N10" s="139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pans="1:256" s="14" customFormat="1" outlineLevel="1" x14ac:dyDescent="0.2">
      <c r="A11" s="43"/>
      <c r="B11" s="67" t="s">
        <v>134</v>
      </c>
      <c r="C11" s="93" t="s">
        <v>124</v>
      </c>
      <c r="D11" s="68">
        <v>42335</v>
      </c>
      <c r="E11" s="66"/>
      <c r="F11" s="22">
        <v>248000</v>
      </c>
      <c r="G11" s="178">
        <v>100</v>
      </c>
      <c r="H11" s="22">
        <v>248193.44</v>
      </c>
      <c r="I11" s="137" t="s">
        <v>69</v>
      </c>
      <c r="J11" s="22">
        <v>248000</v>
      </c>
      <c r="K11" s="178">
        <v>100.03</v>
      </c>
      <c r="L11" s="22">
        <v>248074.4</v>
      </c>
      <c r="M11" s="135"/>
      <c r="N11" s="139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pans="1:256" s="14" customFormat="1" ht="12" customHeight="1" outlineLevel="1" x14ac:dyDescent="0.2">
      <c r="A12" s="43"/>
      <c r="B12" s="67" t="s">
        <v>152</v>
      </c>
      <c r="C12" s="93" t="s">
        <v>153</v>
      </c>
      <c r="D12" s="68">
        <v>42654</v>
      </c>
      <c r="E12" s="66"/>
      <c r="F12" s="22">
        <v>248000</v>
      </c>
      <c r="G12" s="178">
        <v>100</v>
      </c>
      <c r="H12" s="22">
        <v>248893.3</v>
      </c>
      <c r="I12" s="137" t="s">
        <v>69</v>
      </c>
      <c r="J12" s="22">
        <v>248000</v>
      </c>
      <c r="K12" s="178">
        <v>100.33</v>
      </c>
      <c r="L12" s="22">
        <v>248829.81</v>
      </c>
      <c r="M12" s="135"/>
      <c r="N12" s="139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pans="1:256" s="14" customFormat="1" ht="12" customHeight="1" outlineLevel="1" x14ac:dyDescent="0.2">
      <c r="A13" s="43"/>
      <c r="B13" s="67" t="s">
        <v>169</v>
      </c>
      <c r="C13" s="93" t="s">
        <v>170</v>
      </c>
      <c r="D13" s="68">
        <v>42443</v>
      </c>
      <c r="E13" s="66"/>
      <c r="F13" s="22">
        <v>248000</v>
      </c>
      <c r="G13" s="178">
        <v>100</v>
      </c>
      <c r="H13" s="22">
        <v>247826.4</v>
      </c>
      <c r="I13" s="137" t="s">
        <v>69</v>
      </c>
      <c r="J13" s="22">
        <v>248000</v>
      </c>
      <c r="K13" s="178">
        <v>100</v>
      </c>
      <c r="L13" s="22">
        <v>248000</v>
      </c>
      <c r="M13" s="135"/>
      <c r="N13" s="139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pans="1:256" s="14" customFormat="1" ht="12" customHeight="1" outlineLevel="1" x14ac:dyDescent="0.2">
      <c r="A14" s="43"/>
      <c r="B14" s="67" t="s">
        <v>171</v>
      </c>
      <c r="C14" s="93" t="s">
        <v>166</v>
      </c>
      <c r="D14" s="68">
        <v>42443</v>
      </c>
      <c r="E14" s="66"/>
      <c r="F14" s="22">
        <v>248000</v>
      </c>
      <c r="G14" s="178">
        <v>0.99</v>
      </c>
      <c r="H14" s="22">
        <v>247652.8</v>
      </c>
      <c r="I14" s="137" t="s">
        <v>69</v>
      </c>
      <c r="J14" s="22">
        <v>248000</v>
      </c>
      <c r="K14" s="178">
        <v>99.99</v>
      </c>
      <c r="L14" s="22">
        <v>247876</v>
      </c>
      <c r="M14" s="135"/>
      <c r="N14" s="139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pans="1:256" s="14" customFormat="1" ht="12" customHeight="1" outlineLevel="1" x14ac:dyDescent="0.2">
      <c r="A15" s="43"/>
      <c r="B15" s="67" t="s">
        <v>172</v>
      </c>
      <c r="C15" s="93" t="s">
        <v>167</v>
      </c>
      <c r="D15" s="68">
        <v>42531</v>
      </c>
      <c r="E15" s="66"/>
      <c r="F15" s="22">
        <v>248000</v>
      </c>
      <c r="G15" s="178">
        <v>100</v>
      </c>
      <c r="H15" s="22">
        <v>247652.8</v>
      </c>
      <c r="I15" s="137" t="s">
        <v>69</v>
      </c>
      <c r="J15" s="22">
        <v>248000</v>
      </c>
      <c r="K15" s="178">
        <v>100</v>
      </c>
      <c r="L15" s="22">
        <v>248000</v>
      </c>
      <c r="M15" s="135"/>
      <c r="N15" s="139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pans="1:256" s="14" customFormat="1" ht="12" customHeight="1" outlineLevel="1" x14ac:dyDescent="0.2">
      <c r="A16" s="43"/>
      <c r="B16" s="67" t="s">
        <v>173</v>
      </c>
      <c r="C16" s="93" t="s">
        <v>158</v>
      </c>
      <c r="D16" s="68">
        <v>42608</v>
      </c>
      <c r="E16" s="66"/>
      <c r="F16" s="22">
        <v>248000</v>
      </c>
      <c r="G16" s="178">
        <v>100</v>
      </c>
      <c r="H16" s="22">
        <v>248280.24</v>
      </c>
      <c r="I16" s="137" t="s">
        <v>69</v>
      </c>
      <c r="J16" s="22">
        <v>248000</v>
      </c>
      <c r="K16" s="178">
        <v>99.99</v>
      </c>
      <c r="L16" s="22">
        <v>247876</v>
      </c>
      <c r="M16" s="135"/>
      <c r="N16" s="139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pans="1:256" s="14" customFormat="1" ht="12" customHeight="1" outlineLevel="1" x14ac:dyDescent="0.2">
      <c r="A17" s="43"/>
      <c r="B17" s="67" t="s">
        <v>174</v>
      </c>
      <c r="C17" s="93" t="s">
        <v>159</v>
      </c>
      <c r="D17" s="68">
        <v>42611</v>
      </c>
      <c r="E17" s="66"/>
      <c r="F17" s="22">
        <v>248000</v>
      </c>
      <c r="G17" s="178">
        <v>100</v>
      </c>
      <c r="H17" s="22">
        <v>248124</v>
      </c>
      <c r="I17" s="137" t="s">
        <v>69</v>
      </c>
      <c r="J17" s="22">
        <v>248000</v>
      </c>
      <c r="K17" s="178">
        <v>100</v>
      </c>
      <c r="L17" s="22">
        <v>247776.8</v>
      </c>
      <c r="M17" s="135"/>
      <c r="N17" s="139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pans="1:256" s="14" customFormat="1" ht="12" customHeight="1" outlineLevel="1" x14ac:dyDescent="0.2">
      <c r="A18" s="43"/>
      <c r="B18" s="67" t="s">
        <v>175</v>
      </c>
      <c r="C18" s="93" t="s">
        <v>168</v>
      </c>
      <c r="D18" s="68">
        <v>42626</v>
      </c>
      <c r="E18" s="66"/>
      <c r="F18" s="22">
        <v>248000</v>
      </c>
      <c r="G18" s="178">
        <v>100</v>
      </c>
      <c r="H18" s="22">
        <v>248223.2</v>
      </c>
      <c r="I18" s="137" t="s">
        <v>69</v>
      </c>
      <c r="J18" s="22">
        <v>248000</v>
      </c>
      <c r="K18" s="178">
        <v>99.91</v>
      </c>
      <c r="L18" s="22">
        <v>247876</v>
      </c>
      <c r="M18" s="135"/>
      <c r="N18" s="139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pans="1:256" s="14" customFormat="1" ht="12" customHeight="1" outlineLevel="1" x14ac:dyDescent="0.2">
      <c r="A19" s="43"/>
      <c r="B19" s="67" t="s">
        <v>176</v>
      </c>
      <c r="C19" s="93" t="s">
        <v>162</v>
      </c>
      <c r="D19" s="68">
        <v>42758</v>
      </c>
      <c r="E19" s="66"/>
      <c r="F19" s="22">
        <v>248000</v>
      </c>
      <c r="G19" s="178">
        <v>100</v>
      </c>
      <c r="H19" s="22">
        <v>249049.78</v>
      </c>
      <c r="I19" s="137" t="s">
        <v>69</v>
      </c>
      <c r="J19" s="22">
        <v>248000</v>
      </c>
      <c r="K19" s="178">
        <v>100.35</v>
      </c>
      <c r="L19" s="22">
        <v>248865.02</v>
      </c>
      <c r="M19" s="135"/>
      <c r="N19" s="139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pans="1:256" s="14" customFormat="1" ht="12" customHeight="1" outlineLevel="1" x14ac:dyDescent="0.2">
      <c r="A20" s="43"/>
      <c r="B20" s="67" t="s">
        <v>177</v>
      </c>
      <c r="C20" s="93" t="s">
        <v>160</v>
      </c>
      <c r="D20" s="68">
        <v>42762</v>
      </c>
      <c r="E20" s="66"/>
      <c r="F20" s="22">
        <v>2000000</v>
      </c>
      <c r="G20" s="178">
        <v>100</v>
      </c>
      <c r="H20" s="22">
        <v>1999000</v>
      </c>
      <c r="I20" s="137" t="s">
        <v>69</v>
      </c>
      <c r="J20" s="22">
        <v>2000000</v>
      </c>
      <c r="K20" s="178">
        <v>100</v>
      </c>
      <c r="L20" s="22">
        <v>2000000</v>
      </c>
      <c r="M20" s="135"/>
      <c r="N20" s="139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pans="1:256" s="14" customFormat="1" ht="12" customHeight="1" outlineLevel="1" x14ac:dyDescent="0.2">
      <c r="A21" s="43"/>
      <c r="B21" s="67" t="s">
        <v>178</v>
      </c>
      <c r="C21" s="93" t="s">
        <v>163</v>
      </c>
      <c r="D21" s="68">
        <v>42765</v>
      </c>
      <c r="E21" s="66"/>
      <c r="F21" s="22">
        <v>248000</v>
      </c>
      <c r="G21" s="178">
        <v>100</v>
      </c>
      <c r="H21" s="22">
        <v>248873.95</v>
      </c>
      <c r="I21" s="137" t="s">
        <v>69</v>
      </c>
      <c r="J21" s="22">
        <v>248000</v>
      </c>
      <c r="K21" s="178">
        <v>100.29</v>
      </c>
      <c r="L21" s="22">
        <v>248711.76</v>
      </c>
      <c r="M21" s="135"/>
      <c r="N21" s="139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  <row r="22" spans="1:256" s="14" customFormat="1" ht="12" customHeight="1" outlineLevel="1" x14ac:dyDescent="0.2">
      <c r="A22" s="43"/>
      <c r="B22" s="67" t="s">
        <v>244</v>
      </c>
      <c r="C22" s="93" t="s">
        <v>182</v>
      </c>
      <c r="D22" s="68">
        <v>39128</v>
      </c>
      <c r="E22" s="66"/>
      <c r="F22" s="22">
        <v>1000000</v>
      </c>
      <c r="G22" s="178">
        <v>100</v>
      </c>
      <c r="H22" s="22">
        <v>999010</v>
      </c>
      <c r="I22" s="137" t="s">
        <v>69</v>
      </c>
      <c r="J22" s="22">
        <v>1000000</v>
      </c>
      <c r="K22" s="178">
        <v>100.08</v>
      </c>
      <c r="L22" s="22">
        <v>1000780</v>
      </c>
      <c r="M22" s="135"/>
      <c r="N22" s="139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</row>
    <row r="23" spans="1:256" s="14" customFormat="1" ht="12" customHeight="1" outlineLevel="1" x14ac:dyDescent="0.2">
      <c r="A23" s="43"/>
      <c r="B23" s="67" t="s">
        <v>245</v>
      </c>
      <c r="C23" s="93" t="s">
        <v>200</v>
      </c>
      <c r="D23" s="68">
        <v>42933</v>
      </c>
      <c r="E23" s="66"/>
      <c r="F23" s="22">
        <v>0</v>
      </c>
      <c r="G23" s="178"/>
      <c r="H23" s="22">
        <v>0</v>
      </c>
      <c r="I23" s="137" t="s">
        <v>69</v>
      </c>
      <c r="J23" s="22">
        <v>248000</v>
      </c>
      <c r="K23" s="178">
        <v>99.86</v>
      </c>
      <c r="L23" s="22">
        <v>247660.24</v>
      </c>
      <c r="M23" s="135"/>
      <c r="N23" s="139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</row>
    <row r="24" spans="1:256" s="14" customFormat="1" ht="12" customHeight="1" outlineLevel="1" x14ac:dyDescent="0.2">
      <c r="A24" s="43"/>
      <c r="B24" s="67" t="s">
        <v>246</v>
      </c>
      <c r="C24" s="93" t="s">
        <v>201</v>
      </c>
      <c r="D24" s="68">
        <v>42940</v>
      </c>
      <c r="E24" s="66"/>
      <c r="F24" s="22">
        <v>0</v>
      </c>
      <c r="G24" s="178"/>
      <c r="H24" s="22">
        <v>0</v>
      </c>
      <c r="I24" s="137" t="s">
        <v>69</v>
      </c>
      <c r="J24" s="22">
        <v>248000</v>
      </c>
      <c r="K24" s="178">
        <v>99.84</v>
      </c>
      <c r="L24" s="22">
        <v>247605.43</v>
      </c>
      <c r="M24" s="135"/>
      <c r="N24" s="139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</row>
    <row r="25" spans="1:256" s="14" customFormat="1" ht="12" customHeight="1" outlineLevel="1" x14ac:dyDescent="0.2">
      <c r="A25" s="43"/>
      <c r="B25" s="67" t="s">
        <v>247</v>
      </c>
      <c r="C25" s="93" t="s">
        <v>202</v>
      </c>
      <c r="D25" s="68">
        <v>42947</v>
      </c>
      <c r="E25" s="66"/>
      <c r="F25" s="22">
        <v>0</v>
      </c>
      <c r="G25" s="178"/>
      <c r="H25" s="22">
        <v>0</v>
      </c>
      <c r="I25" s="137" t="s">
        <v>69</v>
      </c>
      <c r="J25" s="22">
        <v>248000</v>
      </c>
      <c r="K25" s="178">
        <v>99.98</v>
      </c>
      <c r="L25" s="22">
        <v>247951.64</v>
      </c>
      <c r="M25" s="135"/>
      <c r="N25" s="139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</row>
    <row r="26" spans="1:256" s="14" customFormat="1" ht="12" customHeight="1" outlineLevel="1" x14ac:dyDescent="0.2">
      <c r="A26" s="43"/>
      <c r="B26" s="67" t="s">
        <v>248</v>
      </c>
      <c r="C26" s="93" t="s">
        <v>203</v>
      </c>
      <c r="D26" s="68">
        <v>42954</v>
      </c>
      <c r="E26" s="66"/>
      <c r="F26" s="22">
        <v>0</v>
      </c>
      <c r="G26" s="178"/>
      <c r="H26" s="22">
        <v>0</v>
      </c>
      <c r="I26" s="137" t="s">
        <v>69</v>
      </c>
      <c r="J26" s="22">
        <v>248000</v>
      </c>
      <c r="K26" s="178">
        <v>99.96</v>
      </c>
      <c r="L26" s="22">
        <v>247899.31</v>
      </c>
      <c r="M26" s="135"/>
      <c r="N26" s="139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</row>
    <row r="27" spans="1:256" s="14" customFormat="1" ht="12" customHeight="1" outlineLevel="1" x14ac:dyDescent="0.2">
      <c r="A27" s="43"/>
      <c r="B27" s="67" t="s">
        <v>249</v>
      </c>
      <c r="C27" s="93" t="s">
        <v>250</v>
      </c>
      <c r="D27" s="68">
        <v>42968</v>
      </c>
      <c r="E27" s="66"/>
      <c r="F27" s="22">
        <v>0</v>
      </c>
      <c r="G27" s="178"/>
      <c r="H27" s="22">
        <v>0</v>
      </c>
      <c r="I27" s="137" t="s">
        <v>69</v>
      </c>
      <c r="J27" s="22">
        <v>248000</v>
      </c>
      <c r="K27" s="178">
        <v>99.84</v>
      </c>
      <c r="L27" s="22">
        <v>247608.16</v>
      </c>
      <c r="M27" s="135"/>
      <c r="N27" s="139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</row>
    <row r="28" spans="1:256" s="14" customFormat="1" ht="12" customHeight="1" outlineLevel="1" x14ac:dyDescent="0.2">
      <c r="A28" s="43"/>
      <c r="B28" s="67" t="s">
        <v>251</v>
      </c>
      <c r="C28" s="93" t="s">
        <v>206</v>
      </c>
      <c r="D28" s="68">
        <v>42949</v>
      </c>
      <c r="E28" s="66"/>
      <c r="F28" s="22">
        <v>0</v>
      </c>
      <c r="G28" s="178"/>
      <c r="H28" s="22">
        <v>0</v>
      </c>
      <c r="I28" s="137" t="s">
        <v>69</v>
      </c>
      <c r="J28" s="22">
        <v>248000</v>
      </c>
      <c r="K28" s="178">
        <v>100.14</v>
      </c>
      <c r="L28" s="22">
        <v>248341</v>
      </c>
      <c r="M28" s="135"/>
      <c r="N28" s="139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</row>
    <row r="29" spans="1:256" s="14" customFormat="1" outlineLevel="1" x14ac:dyDescent="0.2">
      <c r="A29" s="43"/>
      <c r="B29" s="67" t="s">
        <v>132</v>
      </c>
      <c r="C29" s="93" t="s">
        <v>131</v>
      </c>
      <c r="D29" s="68">
        <v>42272</v>
      </c>
      <c r="E29" s="66"/>
      <c r="F29" s="22">
        <v>248000</v>
      </c>
      <c r="G29" s="178">
        <v>100</v>
      </c>
      <c r="H29" s="22">
        <v>248139.38</v>
      </c>
      <c r="I29" s="137" t="s">
        <v>69</v>
      </c>
      <c r="J29" s="22">
        <v>0</v>
      </c>
      <c r="K29" s="178"/>
      <c r="L29" s="22">
        <v>0</v>
      </c>
      <c r="M29" s="135"/>
      <c r="N29" s="139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</row>
    <row r="30" spans="1:256" s="14" customFormat="1" outlineLevel="1" x14ac:dyDescent="0.2">
      <c r="A30" s="43"/>
      <c r="B30" s="67" t="s">
        <v>133</v>
      </c>
      <c r="C30" s="93" t="s">
        <v>125</v>
      </c>
      <c r="D30" s="68">
        <v>42338</v>
      </c>
      <c r="E30" s="66"/>
      <c r="F30" s="22">
        <v>248000</v>
      </c>
      <c r="G30" s="178">
        <v>100</v>
      </c>
      <c r="H30" s="22">
        <v>248167.65</v>
      </c>
      <c r="I30" s="137" t="s">
        <v>69</v>
      </c>
      <c r="J30" s="22">
        <v>0</v>
      </c>
      <c r="K30" s="178"/>
      <c r="L30" s="22">
        <v>0</v>
      </c>
      <c r="M30" s="135"/>
      <c r="N30" s="139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</row>
    <row r="31" spans="1:256" s="14" customFormat="1" outlineLevel="1" x14ac:dyDescent="0.2">
      <c r="A31" s="43"/>
      <c r="B31" s="67" t="s">
        <v>135</v>
      </c>
      <c r="C31" s="93" t="s">
        <v>128</v>
      </c>
      <c r="D31" s="68">
        <v>42341</v>
      </c>
      <c r="E31" s="66"/>
      <c r="F31" s="22">
        <v>248000</v>
      </c>
      <c r="G31" s="178">
        <v>100</v>
      </c>
      <c r="H31" s="22">
        <v>248475.42</v>
      </c>
      <c r="I31" s="137" t="s">
        <v>69</v>
      </c>
      <c r="J31" s="22">
        <v>0</v>
      </c>
      <c r="K31" s="178"/>
      <c r="L31" s="22">
        <v>0</v>
      </c>
      <c r="M31" s="135"/>
      <c r="N31" s="139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</row>
    <row r="32" spans="1:256" s="14" customFormat="1" outlineLevel="1" x14ac:dyDescent="0.2">
      <c r="A32" s="43"/>
      <c r="B32" s="67" t="s">
        <v>136</v>
      </c>
      <c r="C32" s="93" t="s">
        <v>129</v>
      </c>
      <c r="D32" s="68">
        <v>42342</v>
      </c>
      <c r="E32" s="66"/>
      <c r="F32" s="22">
        <v>248000</v>
      </c>
      <c r="G32" s="178">
        <v>100</v>
      </c>
      <c r="H32" s="22">
        <v>248468.47</v>
      </c>
      <c r="I32" s="137" t="s">
        <v>69</v>
      </c>
      <c r="J32" s="22">
        <v>0</v>
      </c>
      <c r="K32" s="178"/>
      <c r="L32" s="22">
        <v>0</v>
      </c>
      <c r="M32" s="135"/>
      <c r="N32" s="139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  <c r="IU32" s="86"/>
      <c r="IV32" s="86"/>
    </row>
    <row r="33" spans="1:256" s="14" customFormat="1" ht="12" customHeight="1" x14ac:dyDescent="0.2">
      <c r="A33" s="43" t="s">
        <v>93</v>
      </c>
      <c r="B33" s="128"/>
      <c r="C33" s="162"/>
      <c r="D33" s="173"/>
      <c r="E33" s="66"/>
      <c r="F33" s="69">
        <f>SUM(F7:F32)</f>
        <v>30188406.120000001</v>
      </c>
      <c r="G33" s="116"/>
      <c r="H33" s="69">
        <f>SUM(H7:H32)</f>
        <v>30191586.68</v>
      </c>
      <c r="I33" s="132"/>
      <c r="J33" s="69">
        <f>SUM(J7:J32)</f>
        <v>24543217.370000001</v>
      </c>
      <c r="K33" s="116"/>
      <c r="L33" s="69">
        <f>SUM(L7:L32)</f>
        <v>24546122.969999995</v>
      </c>
      <c r="M33" s="133"/>
      <c r="N33" s="139">
        <f>SUM(L33-H33)</f>
        <v>-5645463.7100000046</v>
      </c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</row>
    <row r="34" spans="1:256" s="14" customFormat="1" ht="12" customHeight="1" x14ac:dyDescent="0.2">
      <c r="A34" s="43"/>
      <c r="B34" s="128"/>
      <c r="C34" s="162"/>
      <c r="D34" s="173"/>
      <c r="E34" s="66"/>
      <c r="F34" s="69"/>
      <c r="G34" s="116"/>
      <c r="H34" s="69"/>
      <c r="I34" s="132"/>
      <c r="J34" s="69"/>
      <c r="K34" s="116"/>
      <c r="L34" s="69"/>
      <c r="M34" s="133"/>
      <c r="N34" s="139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pans="1:256" s="122" customFormat="1" ht="15.75" customHeight="1" x14ac:dyDescent="0.2">
      <c r="A35" s="118"/>
      <c r="B35" s="118"/>
      <c r="C35" s="118"/>
      <c r="D35" s="121"/>
      <c r="E35" s="121"/>
      <c r="G35" s="126">
        <v>42156</v>
      </c>
      <c r="H35" s="73"/>
      <c r="I35" s="132"/>
      <c r="K35" s="126">
        <v>42248</v>
      </c>
      <c r="L35" s="73"/>
      <c r="M35" s="132"/>
      <c r="N35" s="139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s="122" customFormat="1" x14ac:dyDescent="0.2">
      <c r="A36" s="118" t="s">
        <v>59</v>
      </c>
      <c r="B36" s="125" t="s">
        <v>21</v>
      </c>
      <c r="C36" s="118" t="s">
        <v>22</v>
      </c>
      <c r="D36" s="118" t="s">
        <v>60</v>
      </c>
      <c r="E36" s="118"/>
      <c r="F36" s="73" t="s">
        <v>61</v>
      </c>
      <c r="G36" s="120" t="s">
        <v>62</v>
      </c>
      <c r="H36" s="73"/>
      <c r="I36" s="132"/>
      <c r="J36" s="73" t="s">
        <v>61</v>
      </c>
      <c r="K36" s="120" t="s">
        <v>62</v>
      </c>
      <c r="L36" s="73"/>
      <c r="M36" s="132"/>
      <c r="N36" s="139" t="s">
        <v>63</v>
      </c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s="122" customFormat="1" x14ac:dyDescent="0.2">
      <c r="A37" s="118"/>
      <c r="B37" s="125" t="s">
        <v>29</v>
      </c>
      <c r="C37" s="118" t="s">
        <v>30</v>
      </c>
      <c r="D37" s="118" t="s">
        <v>64</v>
      </c>
      <c r="E37" s="118"/>
      <c r="F37" s="73" t="s">
        <v>65</v>
      </c>
      <c r="G37" s="120" t="s">
        <v>66</v>
      </c>
      <c r="H37" s="73" t="s">
        <v>67</v>
      </c>
      <c r="I37" s="132"/>
      <c r="J37" s="73" t="s">
        <v>65</v>
      </c>
      <c r="K37" s="120" t="s">
        <v>66</v>
      </c>
      <c r="L37" s="73" t="s">
        <v>67</v>
      </c>
      <c r="M37" s="132"/>
      <c r="N37" s="139" t="s">
        <v>18</v>
      </c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s="122" customFormat="1" ht="9" customHeight="1" x14ac:dyDescent="0.2">
      <c r="A38" s="131"/>
      <c r="B38" s="134"/>
      <c r="C38" s="131"/>
      <c r="D38" s="131"/>
      <c r="E38" s="131"/>
      <c r="F38" s="132"/>
      <c r="G38" s="138"/>
      <c r="H38" s="132"/>
      <c r="I38" s="132"/>
      <c r="J38" s="132"/>
      <c r="K38" s="138"/>
      <c r="L38" s="132"/>
      <c r="M38" s="132"/>
      <c r="N38" s="140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s="14" customFormat="1" ht="12" customHeight="1" x14ac:dyDescent="0.2">
      <c r="A39" s="43"/>
      <c r="B39" s="128"/>
      <c r="C39" s="162"/>
      <c r="D39" s="173"/>
      <c r="E39" s="66"/>
      <c r="F39" s="69"/>
      <c r="G39" s="116"/>
      <c r="H39" s="69"/>
      <c r="I39" s="132"/>
      <c r="J39" s="69"/>
      <c r="K39" s="116"/>
      <c r="L39" s="69"/>
      <c r="M39" s="133"/>
      <c r="N39" s="139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86"/>
      <c r="FU39" s="86"/>
      <c r="FV39" s="86"/>
      <c r="FW39" s="86"/>
      <c r="FX39" s="86"/>
      <c r="FY39" s="86"/>
      <c r="FZ39" s="86"/>
      <c r="GA39" s="86"/>
      <c r="GB39" s="86"/>
      <c r="GC39" s="86"/>
      <c r="GD39" s="86"/>
      <c r="GE39" s="86"/>
      <c r="GF39" s="86"/>
      <c r="GG39" s="86"/>
      <c r="GH39" s="86"/>
      <c r="GI39" s="86"/>
      <c r="GJ39" s="86"/>
      <c r="GK39" s="86"/>
      <c r="GL39" s="86"/>
      <c r="GM39" s="86"/>
      <c r="GN39" s="86"/>
      <c r="GO39" s="86"/>
      <c r="GP39" s="86"/>
      <c r="GQ39" s="86"/>
      <c r="GR39" s="86"/>
      <c r="GS39" s="86"/>
      <c r="GT39" s="86"/>
      <c r="GU39" s="86"/>
      <c r="GV39" s="86"/>
      <c r="GW39" s="86"/>
      <c r="GX39" s="86"/>
      <c r="GY39" s="86"/>
      <c r="GZ39" s="86"/>
      <c r="HA39" s="86"/>
      <c r="HB39" s="86"/>
      <c r="HC39" s="86"/>
      <c r="HD39" s="86"/>
      <c r="HE39" s="86"/>
      <c r="HF39" s="86"/>
      <c r="HG39" s="86"/>
      <c r="HH39" s="86"/>
      <c r="HI39" s="86"/>
      <c r="HJ39" s="86"/>
      <c r="HK39" s="86"/>
      <c r="HL39" s="86"/>
      <c r="HM39" s="86"/>
      <c r="HN39" s="86"/>
      <c r="HO39" s="86"/>
      <c r="HP39" s="86"/>
      <c r="HQ39" s="86"/>
      <c r="HR39" s="86"/>
      <c r="HS39" s="86"/>
      <c r="HT39" s="86"/>
      <c r="HU39" s="86"/>
      <c r="HV39" s="86"/>
      <c r="HW39" s="86"/>
      <c r="HX39" s="86"/>
      <c r="HY39" s="86"/>
      <c r="HZ39" s="86"/>
      <c r="IA39" s="86"/>
      <c r="IB39" s="86"/>
      <c r="IC39" s="86"/>
      <c r="ID39" s="86"/>
      <c r="IE39" s="86"/>
      <c r="IF39" s="86"/>
      <c r="IG39" s="86"/>
      <c r="IH39" s="86"/>
      <c r="II39" s="86"/>
      <c r="IJ39" s="86"/>
      <c r="IK39" s="86"/>
      <c r="IL39" s="86"/>
      <c r="IM39" s="86"/>
      <c r="IN39" s="86"/>
      <c r="IO39" s="86"/>
      <c r="IP39" s="86"/>
      <c r="IQ39" s="86"/>
      <c r="IR39" s="86"/>
      <c r="IS39" s="86"/>
      <c r="IT39" s="86"/>
      <c r="IU39" s="86"/>
      <c r="IV39" s="86"/>
    </row>
    <row r="40" spans="1:256" s="14" customFormat="1" x14ac:dyDescent="0.2">
      <c r="A40" s="43" t="s">
        <v>7</v>
      </c>
      <c r="B40" s="43" t="s">
        <v>68</v>
      </c>
      <c r="C40" s="82"/>
      <c r="D40" s="111">
        <v>42277</v>
      </c>
      <c r="E40" s="66"/>
      <c r="F40" s="65">
        <v>1498591.93</v>
      </c>
      <c r="G40" s="178">
        <v>100</v>
      </c>
      <c r="H40" s="65">
        <v>1498591.93</v>
      </c>
      <c r="I40" s="137" t="s">
        <v>69</v>
      </c>
      <c r="J40" s="65">
        <v>1499159.35</v>
      </c>
      <c r="K40" s="178">
        <v>100</v>
      </c>
      <c r="L40" s="65">
        <v>1499159.35</v>
      </c>
      <c r="M40" s="135"/>
      <c r="N40" s="139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spans="1:256" s="14" customFormat="1" x14ac:dyDescent="0.2">
      <c r="A41" s="43"/>
      <c r="B41" s="43"/>
      <c r="C41" s="82"/>
      <c r="D41" s="111"/>
      <c r="E41" s="66"/>
      <c r="F41" s="69">
        <f>SUM(F40:F40)</f>
        <v>1498591.93</v>
      </c>
      <c r="G41" s="116"/>
      <c r="H41" s="69">
        <f>SUM(H40:H40)</f>
        <v>1498591.93</v>
      </c>
      <c r="I41" s="132"/>
      <c r="J41" s="69">
        <f>SUM(J40:J40)</f>
        <v>1499159.35</v>
      </c>
      <c r="K41" s="116"/>
      <c r="L41" s="69">
        <f>SUM(L40:L40)</f>
        <v>1499159.35</v>
      </c>
      <c r="M41" s="133"/>
      <c r="N41" s="139">
        <f>SUM(L41-H41)</f>
        <v>567.42000000015832</v>
      </c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spans="1:256" s="14" customFormat="1" x14ac:dyDescent="0.2">
      <c r="A42" s="43"/>
      <c r="B42" s="43"/>
      <c r="C42" s="82"/>
      <c r="D42" s="111"/>
      <c r="E42" s="66"/>
      <c r="F42" s="69" t="s">
        <v>143</v>
      </c>
      <c r="G42" s="116"/>
      <c r="H42" s="69" t="s">
        <v>143</v>
      </c>
      <c r="I42" s="132"/>
      <c r="J42" s="69" t="s">
        <v>143</v>
      </c>
      <c r="K42" s="116"/>
      <c r="L42" s="69" t="s">
        <v>143</v>
      </c>
      <c r="M42" s="133"/>
      <c r="N42" s="139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</row>
    <row r="43" spans="1:256" s="14" customFormat="1" x14ac:dyDescent="0.2">
      <c r="A43" s="43" t="s">
        <v>96</v>
      </c>
      <c r="B43" s="43" t="s">
        <v>68</v>
      </c>
      <c r="C43" s="82"/>
      <c r="D43" s="111">
        <v>42277</v>
      </c>
      <c r="E43" s="66"/>
      <c r="F43" s="22">
        <v>1725367.86</v>
      </c>
      <c r="G43" s="178">
        <v>100</v>
      </c>
      <c r="H43" s="22">
        <v>1725367.86</v>
      </c>
      <c r="I43" s="132" t="s">
        <v>69</v>
      </c>
      <c r="J43" s="22">
        <v>1581936.91</v>
      </c>
      <c r="K43" s="178">
        <v>100</v>
      </c>
      <c r="L43" s="22">
        <v>1581936.91</v>
      </c>
      <c r="M43" s="135"/>
      <c r="N43" s="139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4" spans="1:256" s="14" customFormat="1" x14ac:dyDescent="0.2">
      <c r="A44" s="43"/>
      <c r="B44" s="43"/>
      <c r="C44" s="82"/>
      <c r="D44" s="111"/>
      <c r="E44" s="66"/>
      <c r="F44" s="69">
        <f>SUM(F43:F43)</f>
        <v>1725367.86</v>
      </c>
      <c r="G44" s="116"/>
      <c r="H44" s="69">
        <f>SUM(H43:H43)</f>
        <v>1725367.86</v>
      </c>
      <c r="I44" s="132"/>
      <c r="J44" s="69">
        <f>SUM(J43:J43)</f>
        <v>1581936.91</v>
      </c>
      <c r="K44" s="116"/>
      <c r="L44" s="69">
        <f>SUM(L43:L43)</f>
        <v>1581936.91</v>
      </c>
      <c r="M44" s="133"/>
      <c r="N44" s="139">
        <f>SUM(L44-H44)</f>
        <v>-143430.95000000019</v>
      </c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</row>
    <row r="45" spans="1:256" s="14" customFormat="1" x14ac:dyDescent="0.2">
      <c r="A45" s="43"/>
      <c r="B45" s="43"/>
      <c r="C45" s="82"/>
      <c r="D45" s="111"/>
      <c r="E45" s="66"/>
      <c r="F45" s="69"/>
      <c r="G45" s="116"/>
      <c r="H45" s="69"/>
      <c r="I45" s="132"/>
      <c r="J45" s="69"/>
      <c r="K45" s="116"/>
      <c r="L45" s="69"/>
      <c r="M45" s="133"/>
      <c r="N45" s="139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  <row r="46" spans="1:256" s="14" customFormat="1" x14ac:dyDescent="0.2">
      <c r="A46" s="43" t="s">
        <v>8</v>
      </c>
      <c r="B46" s="43" t="s">
        <v>68</v>
      </c>
      <c r="C46" s="82"/>
      <c r="D46" s="111">
        <v>42277</v>
      </c>
      <c r="E46" s="66"/>
      <c r="F46" s="22">
        <v>12565.79</v>
      </c>
      <c r="G46" s="178">
        <v>100</v>
      </c>
      <c r="H46" s="22">
        <v>12565.79</v>
      </c>
      <c r="I46" s="137" t="s">
        <v>69</v>
      </c>
      <c r="J46" s="22">
        <v>12570.54</v>
      </c>
      <c r="K46" s="178">
        <v>100</v>
      </c>
      <c r="L46" s="22">
        <v>12570.54</v>
      </c>
      <c r="M46" s="135"/>
      <c r="N46" s="139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  <c r="IP46" s="86"/>
      <c r="IQ46" s="86"/>
      <c r="IR46" s="86"/>
      <c r="IS46" s="86"/>
      <c r="IT46" s="86"/>
      <c r="IU46" s="86"/>
      <c r="IV46" s="86"/>
    </row>
    <row r="47" spans="1:256" s="14" customFormat="1" x14ac:dyDescent="0.2">
      <c r="A47" s="43"/>
      <c r="B47" s="43"/>
      <c r="C47" s="82"/>
      <c r="D47" s="111"/>
      <c r="E47" s="66"/>
      <c r="F47" s="69">
        <f>SUM(F46)</f>
        <v>12565.79</v>
      </c>
      <c r="G47" s="116"/>
      <c r="H47" s="69">
        <f>SUM(H46)</f>
        <v>12565.79</v>
      </c>
      <c r="I47" s="132"/>
      <c r="J47" s="69">
        <f>SUM(J46)</f>
        <v>12570.54</v>
      </c>
      <c r="K47" s="116"/>
      <c r="L47" s="69">
        <f>SUM(L46)</f>
        <v>12570.54</v>
      </c>
      <c r="M47" s="133"/>
      <c r="N47" s="139">
        <f>SUM(L47-H47)</f>
        <v>4.75</v>
      </c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6"/>
      <c r="IQ47" s="86"/>
      <c r="IR47" s="86"/>
      <c r="IS47" s="86"/>
      <c r="IT47" s="86"/>
      <c r="IU47" s="86"/>
      <c r="IV47" s="86"/>
    </row>
    <row r="48" spans="1:256" s="14" customFormat="1" ht="12" customHeight="1" x14ac:dyDescent="0.2">
      <c r="A48" s="43"/>
      <c r="B48" s="128"/>
      <c r="C48" s="162"/>
      <c r="D48" s="173"/>
      <c r="E48" s="66"/>
      <c r="F48" s="69"/>
      <c r="G48" s="116"/>
      <c r="H48" s="69"/>
      <c r="I48" s="132"/>
      <c r="J48" s="69"/>
      <c r="K48" s="116"/>
      <c r="L48" s="69"/>
      <c r="M48" s="133"/>
      <c r="N48" s="139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  <c r="DX48" s="86"/>
      <c r="DY48" s="86"/>
      <c r="DZ48" s="86"/>
      <c r="EA48" s="86"/>
      <c r="EB48" s="86"/>
      <c r="EC48" s="86"/>
      <c r="ED48" s="86"/>
      <c r="EE48" s="86"/>
      <c r="EF48" s="86"/>
      <c r="EG48" s="86"/>
      <c r="EH48" s="86"/>
      <c r="EI48" s="86"/>
      <c r="EJ48" s="86"/>
      <c r="EK48" s="86"/>
      <c r="EL48" s="86"/>
      <c r="EM48" s="86"/>
      <c r="EN48" s="86"/>
      <c r="EO48" s="86"/>
      <c r="EP48" s="86"/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/>
      <c r="FC48" s="86"/>
      <c r="FD48" s="86"/>
      <c r="FE48" s="86"/>
      <c r="FF48" s="86"/>
      <c r="FG48" s="86"/>
      <c r="FH48" s="86"/>
      <c r="FI48" s="86"/>
      <c r="FJ48" s="86"/>
      <c r="FK48" s="86"/>
      <c r="FL48" s="86"/>
      <c r="FM48" s="86"/>
      <c r="FN48" s="86"/>
      <c r="FO48" s="86"/>
      <c r="FP48" s="86"/>
      <c r="FQ48" s="86"/>
      <c r="FR48" s="86"/>
      <c r="FS48" s="86"/>
      <c r="FT48" s="86"/>
      <c r="FU48" s="86"/>
      <c r="FV48" s="86"/>
      <c r="FW48" s="86"/>
      <c r="FX48" s="86"/>
      <c r="FY48" s="86"/>
      <c r="FZ48" s="86"/>
      <c r="GA48" s="86"/>
      <c r="GB48" s="86"/>
      <c r="GC48" s="86"/>
      <c r="GD48" s="86"/>
      <c r="GE48" s="86"/>
      <c r="GF48" s="86"/>
      <c r="GG48" s="86"/>
      <c r="GH48" s="86"/>
      <c r="GI48" s="86"/>
      <c r="GJ48" s="86"/>
      <c r="GK48" s="86"/>
      <c r="GL48" s="86"/>
      <c r="GM48" s="86"/>
      <c r="GN48" s="86"/>
      <c r="GO48" s="86"/>
      <c r="GP48" s="86"/>
      <c r="GQ48" s="86"/>
      <c r="GR48" s="86"/>
      <c r="GS48" s="86"/>
      <c r="GT48" s="86"/>
      <c r="GU48" s="86"/>
      <c r="GV48" s="86"/>
      <c r="GW48" s="86"/>
      <c r="GX48" s="86"/>
      <c r="GY48" s="86"/>
      <c r="GZ48" s="86"/>
      <c r="HA48" s="86"/>
      <c r="HB48" s="86"/>
      <c r="HC48" s="86"/>
      <c r="HD48" s="86"/>
      <c r="HE48" s="86"/>
      <c r="HF48" s="86"/>
      <c r="HG48" s="86"/>
      <c r="HH48" s="86"/>
      <c r="HI48" s="86"/>
      <c r="HJ48" s="86"/>
      <c r="HK48" s="86"/>
      <c r="HL48" s="86"/>
      <c r="HM48" s="86"/>
      <c r="HN48" s="86"/>
      <c r="HO48" s="86"/>
      <c r="HP48" s="86"/>
      <c r="HQ48" s="86"/>
      <c r="HR48" s="86"/>
      <c r="HS48" s="86"/>
      <c r="HT48" s="86"/>
      <c r="HU48" s="86"/>
      <c r="HV48" s="86"/>
      <c r="HW48" s="86"/>
      <c r="HX48" s="86"/>
      <c r="HY48" s="86"/>
      <c r="HZ48" s="86"/>
      <c r="IA48" s="86"/>
      <c r="IB48" s="86"/>
      <c r="IC48" s="86"/>
      <c r="ID48" s="86"/>
      <c r="IE48" s="86"/>
      <c r="IF48" s="86"/>
      <c r="IG48" s="86"/>
      <c r="IH48" s="86"/>
      <c r="II48" s="86"/>
      <c r="IJ48" s="86"/>
      <c r="IK48" s="86"/>
      <c r="IL48" s="86"/>
      <c r="IM48" s="86"/>
      <c r="IN48" s="86"/>
      <c r="IO48" s="86"/>
      <c r="IP48" s="86"/>
      <c r="IQ48" s="86"/>
      <c r="IR48" s="86"/>
      <c r="IS48" s="86"/>
      <c r="IT48" s="86"/>
      <c r="IU48" s="86"/>
      <c r="IV48" s="86"/>
    </row>
    <row r="49" spans="1:256" s="14" customFormat="1" outlineLevel="1" x14ac:dyDescent="0.2">
      <c r="A49" s="43" t="s">
        <v>9</v>
      </c>
      <c r="B49" s="43" t="s">
        <v>68</v>
      </c>
      <c r="C49" s="64"/>
      <c r="D49" s="111">
        <v>42277</v>
      </c>
      <c r="E49" s="66"/>
      <c r="F49" s="70">
        <v>2373751.6</v>
      </c>
      <c r="G49" s="178">
        <v>100</v>
      </c>
      <c r="H49" s="70">
        <v>2373751.6</v>
      </c>
      <c r="I49" s="137" t="s">
        <v>69</v>
      </c>
      <c r="J49" s="70">
        <v>2358646</v>
      </c>
      <c r="K49" s="178">
        <v>100</v>
      </c>
      <c r="L49" s="70">
        <v>2358646</v>
      </c>
      <c r="M49" s="136"/>
      <c r="N49" s="139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86"/>
      <c r="EE49" s="86"/>
      <c r="EF49" s="86"/>
      <c r="EG49" s="86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86"/>
      <c r="ES49" s="86"/>
      <c r="ET49" s="86"/>
      <c r="EU49" s="86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86"/>
      <c r="FG49" s="86"/>
      <c r="FH49" s="86"/>
      <c r="FI49" s="86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86"/>
      <c r="FU49" s="86"/>
      <c r="FV49" s="86"/>
      <c r="FW49" s="86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86"/>
      <c r="GI49" s="86"/>
      <c r="GJ49" s="86"/>
      <c r="GK49" s="86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86"/>
      <c r="GW49" s="86"/>
      <c r="GX49" s="86"/>
      <c r="GY49" s="86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86"/>
      <c r="HK49" s="86"/>
      <c r="HL49" s="86"/>
      <c r="HM49" s="86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86"/>
      <c r="HY49" s="86"/>
      <c r="HZ49" s="86"/>
      <c r="IA49" s="86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86"/>
      <c r="IM49" s="86"/>
      <c r="IN49" s="86"/>
      <c r="IO49" s="86"/>
      <c r="IP49" s="86"/>
      <c r="IQ49" s="86"/>
      <c r="IR49" s="86"/>
      <c r="IS49" s="86"/>
      <c r="IT49" s="86"/>
      <c r="IU49" s="86"/>
      <c r="IV49" s="86"/>
    </row>
    <row r="50" spans="1:256" s="14" customFormat="1" x14ac:dyDescent="0.2">
      <c r="A50" s="43"/>
      <c r="B50" s="43"/>
      <c r="C50" s="64"/>
      <c r="D50" s="111"/>
      <c r="E50" s="66"/>
      <c r="F50" s="69">
        <f>SUM(F49:F49)</f>
        <v>2373751.6</v>
      </c>
      <c r="G50" s="71"/>
      <c r="H50" s="69">
        <f>SUM(H49:H49)</f>
        <v>2373751.6</v>
      </c>
      <c r="I50" s="132"/>
      <c r="J50" s="69">
        <f>SUM(J49:J49)</f>
        <v>2358646</v>
      </c>
      <c r="K50" s="71"/>
      <c r="L50" s="69">
        <f>SUM(L49:L49)</f>
        <v>2358646</v>
      </c>
      <c r="M50" s="133"/>
      <c r="N50" s="139">
        <f>SUM(L50-H50)</f>
        <v>-15105.600000000093</v>
      </c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  <c r="HU50" s="86"/>
      <c r="HV50" s="86"/>
      <c r="HW50" s="86"/>
      <c r="HX50" s="86"/>
      <c r="HY50" s="86"/>
      <c r="HZ50" s="86"/>
      <c r="IA50" s="86"/>
      <c r="IB50" s="86"/>
      <c r="IC50" s="86"/>
      <c r="ID50" s="86"/>
      <c r="IE50" s="86"/>
      <c r="IF50" s="86"/>
      <c r="IG50" s="86"/>
      <c r="IH50" s="86"/>
      <c r="II50" s="86"/>
      <c r="IJ50" s="86"/>
      <c r="IK50" s="86"/>
      <c r="IL50" s="86"/>
      <c r="IM50" s="86"/>
      <c r="IN50" s="86"/>
      <c r="IO50" s="86"/>
      <c r="IP50" s="86"/>
      <c r="IQ50" s="86"/>
      <c r="IR50" s="86"/>
      <c r="IS50" s="86"/>
      <c r="IT50" s="86"/>
      <c r="IU50" s="86"/>
      <c r="IV50" s="86"/>
    </row>
    <row r="51" spans="1:256" s="14" customFormat="1" x14ac:dyDescent="0.2">
      <c r="A51" s="43"/>
      <c r="B51" s="43"/>
      <c r="C51" s="64"/>
      <c r="D51" s="111"/>
      <c r="E51" s="66"/>
      <c r="F51" s="22"/>
      <c r="G51" s="72"/>
      <c r="H51" s="22"/>
      <c r="I51" s="137"/>
      <c r="J51" s="22"/>
      <c r="K51" s="72"/>
      <c r="L51" s="22"/>
      <c r="M51" s="135"/>
      <c r="N51" s="139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86"/>
      <c r="HY51" s="86"/>
      <c r="HZ51" s="86"/>
      <c r="IA51" s="86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86"/>
      <c r="IM51" s="86"/>
      <c r="IN51" s="86"/>
      <c r="IO51" s="86"/>
      <c r="IP51" s="86"/>
      <c r="IQ51" s="86"/>
      <c r="IR51" s="86"/>
      <c r="IS51" s="86"/>
      <c r="IT51" s="86"/>
      <c r="IU51" s="86"/>
      <c r="IV51" s="86"/>
    </row>
    <row r="52" spans="1:256" s="14" customFormat="1" x14ac:dyDescent="0.2">
      <c r="A52" s="43" t="s">
        <v>70</v>
      </c>
      <c r="B52" s="43" t="s">
        <v>68</v>
      </c>
      <c r="C52" s="64"/>
      <c r="D52" s="111">
        <v>42277</v>
      </c>
      <c r="E52" s="66"/>
      <c r="F52" s="22">
        <v>1214379.68</v>
      </c>
      <c r="G52" s="178">
        <v>100</v>
      </c>
      <c r="H52" s="22">
        <v>1214379.68</v>
      </c>
      <c r="I52" s="137" t="s">
        <v>69</v>
      </c>
      <c r="J52" s="22">
        <v>1269155.94</v>
      </c>
      <c r="K52" s="178">
        <v>100</v>
      </c>
      <c r="L52" s="22">
        <v>1269155.94</v>
      </c>
      <c r="M52" s="135"/>
      <c r="N52" s="139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86"/>
      <c r="HY52" s="86"/>
      <c r="HZ52" s="86"/>
      <c r="IA52" s="86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86"/>
      <c r="IM52" s="86"/>
      <c r="IN52" s="86"/>
      <c r="IO52" s="86"/>
      <c r="IP52" s="86"/>
      <c r="IQ52" s="86"/>
      <c r="IR52" s="86"/>
      <c r="IS52" s="86"/>
      <c r="IT52" s="86"/>
      <c r="IU52" s="86"/>
      <c r="IV52" s="86"/>
    </row>
    <row r="53" spans="1:256" s="14" customFormat="1" x14ac:dyDescent="0.2">
      <c r="A53" s="43"/>
      <c r="B53" s="43"/>
      <c r="C53" s="64"/>
      <c r="D53" s="111"/>
      <c r="E53" s="66"/>
      <c r="F53" s="69">
        <f>SUM(F52:F52)</f>
        <v>1214379.68</v>
      </c>
      <c r="G53" s="180"/>
      <c r="H53" s="69">
        <f>SUM(H52:H52)</f>
        <v>1214379.68</v>
      </c>
      <c r="I53" s="132"/>
      <c r="J53" s="69">
        <f>SUM(J52:J52)</f>
        <v>1269155.94</v>
      </c>
      <c r="K53" s="180"/>
      <c r="L53" s="69">
        <f>SUM(L52:L52)</f>
        <v>1269155.94</v>
      </c>
      <c r="M53" s="133"/>
      <c r="N53" s="139">
        <f>SUM(L53-H53)</f>
        <v>54776.260000000009</v>
      </c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86"/>
      <c r="HY53" s="86"/>
      <c r="HZ53" s="86"/>
      <c r="IA53" s="86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86"/>
      <c r="IM53" s="86"/>
      <c r="IN53" s="86"/>
      <c r="IO53" s="86"/>
      <c r="IP53" s="86"/>
      <c r="IQ53" s="86"/>
      <c r="IR53" s="86"/>
      <c r="IS53" s="86"/>
      <c r="IT53" s="86"/>
      <c r="IU53" s="86"/>
      <c r="IV53" s="86"/>
    </row>
    <row r="54" spans="1:256" s="14" customFormat="1" x14ac:dyDescent="0.2">
      <c r="A54" s="43"/>
      <c r="B54" s="43"/>
      <c r="C54" s="64"/>
      <c r="D54" s="111"/>
      <c r="E54" s="66"/>
      <c r="F54" s="69"/>
      <c r="G54" s="180"/>
      <c r="H54" s="69"/>
      <c r="I54" s="132"/>
      <c r="J54" s="69"/>
      <c r="K54" s="180"/>
      <c r="L54" s="69"/>
      <c r="M54" s="133"/>
      <c r="N54" s="139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86"/>
      <c r="HY54" s="86"/>
      <c r="HZ54" s="86"/>
      <c r="IA54" s="86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86"/>
      <c r="IM54" s="86"/>
      <c r="IN54" s="86"/>
      <c r="IO54" s="86"/>
      <c r="IP54" s="86"/>
      <c r="IQ54" s="86"/>
      <c r="IR54" s="86"/>
      <c r="IS54" s="86"/>
      <c r="IT54" s="86"/>
      <c r="IU54" s="86"/>
      <c r="IV54" s="86"/>
    </row>
    <row r="55" spans="1:256" s="14" customFormat="1" x14ac:dyDescent="0.2">
      <c r="A55" s="43" t="s">
        <v>71</v>
      </c>
      <c r="B55" s="43" t="s">
        <v>68</v>
      </c>
      <c r="C55" s="64"/>
      <c r="D55" s="111">
        <v>42277</v>
      </c>
      <c r="E55" s="64"/>
      <c r="F55" s="65">
        <v>785544.29</v>
      </c>
      <c r="G55" s="178">
        <v>100</v>
      </c>
      <c r="H55" s="65">
        <v>785544.29</v>
      </c>
      <c r="I55" s="137" t="s">
        <v>69</v>
      </c>
      <c r="J55" s="65">
        <v>1072182.8400000001</v>
      </c>
      <c r="K55" s="178">
        <v>100</v>
      </c>
      <c r="L55" s="65">
        <v>1072182.8400000001</v>
      </c>
      <c r="M55" s="137"/>
      <c r="N55" s="139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</row>
    <row r="56" spans="1:256" s="14" customFormat="1" x14ac:dyDescent="0.2">
      <c r="A56" s="43"/>
      <c r="B56" s="43"/>
      <c r="C56" s="64"/>
      <c r="D56" s="112"/>
      <c r="E56" s="64"/>
      <c r="F56" s="73">
        <f>SUM(F55)</f>
        <v>785544.29</v>
      </c>
      <c r="G56" s="180"/>
      <c r="H56" s="73">
        <f>SUM(H55)</f>
        <v>785544.29</v>
      </c>
      <c r="I56" s="132"/>
      <c r="J56" s="73">
        <f>SUM(J55)</f>
        <v>1072182.8400000001</v>
      </c>
      <c r="K56" s="180"/>
      <c r="L56" s="73">
        <f>SUM(L55)</f>
        <v>1072182.8400000001</v>
      </c>
      <c r="M56" s="132"/>
      <c r="N56" s="139">
        <f>SUM(L56-H56)</f>
        <v>286638.55000000005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</row>
    <row r="57" spans="1:256" s="14" customFormat="1" x14ac:dyDescent="0.2">
      <c r="A57" s="45"/>
      <c r="B57" s="43"/>
      <c r="C57" s="64"/>
      <c r="D57" s="111"/>
      <c r="E57" s="66"/>
      <c r="F57" s="69"/>
      <c r="G57" s="180"/>
      <c r="H57" s="69"/>
      <c r="I57" s="132"/>
      <c r="J57" s="69"/>
      <c r="K57" s="180"/>
      <c r="L57" s="69"/>
      <c r="M57" s="133"/>
      <c r="N57" s="139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  <c r="HU57" s="86"/>
      <c r="HV57" s="86"/>
      <c r="HW57" s="86"/>
      <c r="HX57" s="86"/>
      <c r="HY57" s="86"/>
      <c r="HZ57" s="86"/>
      <c r="IA57" s="86"/>
      <c r="IB57" s="86"/>
      <c r="IC57" s="86"/>
      <c r="ID57" s="86"/>
      <c r="IE57" s="86"/>
      <c r="IF57" s="86"/>
      <c r="IG57" s="86"/>
      <c r="IH57" s="86"/>
      <c r="II57" s="86"/>
      <c r="IJ57" s="86"/>
      <c r="IK57" s="86"/>
      <c r="IL57" s="86"/>
      <c r="IM57" s="86"/>
      <c r="IN57" s="86"/>
      <c r="IO57" s="86"/>
      <c r="IP57" s="86"/>
      <c r="IQ57" s="86"/>
      <c r="IR57" s="86"/>
      <c r="IS57" s="86"/>
      <c r="IT57" s="86"/>
      <c r="IU57" s="86"/>
      <c r="IV57" s="86"/>
    </row>
    <row r="58" spans="1:256" s="43" customFormat="1" ht="14.25" customHeight="1" x14ac:dyDescent="0.2">
      <c r="A58" s="43" t="s">
        <v>12</v>
      </c>
      <c r="B58" s="43" t="s">
        <v>68</v>
      </c>
      <c r="C58" s="64"/>
      <c r="D58" s="111">
        <v>42277</v>
      </c>
      <c r="E58" s="66"/>
      <c r="F58" s="22">
        <v>60651.62</v>
      </c>
      <c r="G58" s="178">
        <v>100</v>
      </c>
      <c r="H58" s="22">
        <v>60651.62</v>
      </c>
      <c r="I58" s="137" t="s">
        <v>69</v>
      </c>
      <c r="J58" s="22">
        <v>58184.04</v>
      </c>
      <c r="K58" s="178">
        <v>100</v>
      </c>
      <c r="L58" s="22">
        <v>58184.04</v>
      </c>
      <c r="M58" s="135"/>
      <c r="N58" s="139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  <c r="IF58" s="128"/>
      <c r="IG58" s="128"/>
      <c r="IH58" s="128"/>
      <c r="II58" s="128"/>
      <c r="IJ58" s="128"/>
      <c r="IK58" s="128"/>
      <c r="IL58" s="128"/>
      <c r="IM58" s="128"/>
      <c r="IN58" s="128"/>
      <c r="IO58" s="128"/>
      <c r="IP58" s="128"/>
      <c r="IQ58" s="128"/>
      <c r="IR58" s="128"/>
      <c r="IS58" s="128"/>
      <c r="IT58" s="128"/>
      <c r="IU58" s="128"/>
      <c r="IV58" s="128"/>
    </row>
    <row r="59" spans="1:256" s="14" customFormat="1" x14ac:dyDescent="0.2">
      <c r="C59" s="83"/>
      <c r="D59" s="113"/>
      <c r="F59" s="69">
        <f>SUM(F58)</f>
        <v>60651.62</v>
      </c>
      <c r="G59" s="180"/>
      <c r="H59" s="69">
        <f>SUM(H58)</f>
        <v>60651.62</v>
      </c>
      <c r="I59" s="132"/>
      <c r="J59" s="69">
        <f>SUM(J58)</f>
        <v>58184.04</v>
      </c>
      <c r="K59" s="180"/>
      <c r="L59" s="69">
        <f>SUM(L58)</f>
        <v>58184.04</v>
      </c>
      <c r="M59" s="133"/>
      <c r="N59" s="139">
        <f>SUM(L59-H59)</f>
        <v>-2467.5800000000017</v>
      </c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6"/>
      <c r="CL59" s="86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6"/>
      <c r="DE59" s="86"/>
      <c r="DF59" s="86"/>
      <c r="DG59" s="86"/>
      <c r="DH59" s="86"/>
      <c r="DI59" s="86"/>
      <c r="DJ59" s="86"/>
      <c r="DK59" s="86"/>
      <c r="DL59" s="86"/>
      <c r="DM59" s="86"/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  <c r="HT59" s="86"/>
      <c r="HU59" s="86"/>
      <c r="HV59" s="86"/>
      <c r="HW59" s="86"/>
      <c r="HX59" s="86"/>
      <c r="HY59" s="86"/>
      <c r="HZ59" s="86"/>
      <c r="IA59" s="86"/>
      <c r="IB59" s="86"/>
      <c r="IC59" s="86"/>
      <c r="ID59" s="86"/>
      <c r="IE59" s="86"/>
      <c r="IF59" s="86"/>
      <c r="IG59" s="86"/>
      <c r="IH59" s="86"/>
      <c r="II59" s="86"/>
      <c r="IJ59" s="86"/>
      <c r="IK59" s="86"/>
      <c r="IL59" s="86"/>
      <c r="IM59" s="86"/>
      <c r="IN59" s="86"/>
      <c r="IO59" s="86"/>
      <c r="IP59" s="86"/>
      <c r="IQ59" s="86"/>
      <c r="IR59" s="86"/>
      <c r="IS59" s="86"/>
      <c r="IT59" s="86"/>
      <c r="IU59" s="86"/>
      <c r="IV59" s="86"/>
    </row>
    <row r="60" spans="1:256" s="14" customFormat="1" x14ac:dyDescent="0.2">
      <c r="A60" s="43"/>
      <c r="B60" s="43"/>
      <c r="C60" s="64"/>
      <c r="D60" s="112"/>
      <c r="E60" s="43"/>
      <c r="F60" s="22"/>
      <c r="G60" s="181"/>
      <c r="H60" s="22"/>
      <c r="I60" s="137"/>
      <c r="J60" s="22"/>
      <c r="K60" s="181"/>
      <c r="L60" s="22"/>
      <c r="M60" s="135"/>
      <c r="N60" s="139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</row>
    <row r="61" spans="1:256" s="14" customFormat="1" x14ac:dyDescent="0.2">
      <c r="A61" s="43" t="s">
        <v>38</v>
      </c>
      <c r="B61" s="43" t="s">
        <v>68</v>
      </c>
      <c r="C61" s="64"/>
      <c r="D61" s="111">
        <v>42277</v>
      </c>
      <c r="E61" s="43"/>
      <c r="F61" s="22">
        <v>385437.14</v>
      </c>
      <c r="G61" s="180">
        <v>100</v>
      </c>
      <c r="H61" s="22">
        <v>385437.14</v>
      </c>
      <c r="I61" s="137" t="s">
        <v>69</v>
      </c>
      <c r="J61" s="22">
        <v>385326.5</v>
      </c>
      <c r="K61" s="180">
        <v>100</v>
      </c>
      <c r="L61" s="22">
        <v>385326.5</v>
      </c>
      <c r="M61" s="135"/>
      <c r="N61" s="139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</row>
    <row r="62" spans="1:256" s="14" customFormat="1" x14ac:dyDescent="0.2">
      <c r="A62" s="43"/>
      <c r="B62" s="43"/>
      <c r="C62" s="64"/>
      <c r="D62" s="112"/>
      <c r="E62" s="43"/>
      <c r="F62" s="69">
        <f>SUM(F61:F61)</f>
        <v>385437.14</v>
      </c>
      <c r="G62" s="181"/>
      <c r="H62" s="69">
        <f>SUM(H61:H61)</f>
        <v>385437.14</v>
      </c>
      <c r="I62" s="132"/>
      <c r="J62" s="69">
        <f>SUM(J61:J61)</f>
        <v>385326.5</v>
      </c>
      <c r="K62" s="181"/>
      <c r="L62" s="69">
        <f>SUM(L61:L61)</f>
        <v>385326.5</v>
      </c>
      <c r="M62" s="133"/>
      <c r="N62" s="139">
        <f>SUM(L62-H62)</f>
        <v>-110.64000000001397</v>
      </c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14" customFormat="1" x14ac:dyDescent="0.2">
      <c r="A63" s="43"/>
      <c r="B63" s="43"/>
      <c r="C63" s="64"/>
      <c r="D63" s="112"/>
      <c r="E63" s="43"/>
      <c r="F63" s="69"/>
      <c r="G63" s="181"/>
      <c r="H63" s="69"/>
      <c r="I63" s="132"/>
      <c r="J63" s="69"/>
      <c r="K63" s="181"/>
      <c r="L63" s="69"/>
      <c r="M63" s="133"/>
      <c r="N63" s="139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14" customFormat="1" x14ac:dyDescent="0.2">
      <c r="A64" s="43" t="s">
        <v>39</v>
      </c>
      <c r="B64" s="43" t="s">
        <v>68</v>
      </c>
      <c r="C64" s="64"/>
      <c r="D64" s="111">
        <v>42277</v>
      </c>
      <c r="E64" s="66"/>
      <c r="F64" s="22">
        <v>2705584.61</v>
      </c>
      <c r="G64" s="178">
        <v>100</v>
      </c>
      <c r="H64" s="22">
        <v>2705584.61</v>
      </c>
      <c r="I64" s="137" t="s">
        <v>69</v>
      </c>
      <c r="J64" s="22">
        <v>2240290.85</v>
      </c>
      <c r="K64" s="178">
        <v>100</v>
      </c>
      <c r="L64" s="22">
        <v>2240290.85</v>
      </c>
      <c r="M64" s="135"/>
      <c r="N64" s="139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14" customFormat="1" ht="12" customHeight="1" x14ac:dyDescent="0.2">
      <c r="A65" s="43"/>
      <c r="B65" s="67"/>
      <c r="C65" s="84"/>
      <c r="D65" s="68"/>
      <c r="E65" s="43"/>
      <c r="F65" s="69">
        <f>SUM(F64:F64)</f>
        <v>2705584.61</v>
      </c>
      <c r="G65" s="180"/>
      <c r="H65" s="69">
        <f>SUM(H64:H64)</f>
        <v>2705584.61</v>
      </c>
      <c r="I65" s="132"/>
      <c r="J65" s="69">
        <f>SUM(J64:J64)</f>
        <v>2240290.85</v>
      </c>
      <c r="K65" s="180"/>
      <c r="L65" s="69">
        <f>SUM(L64:L64)</f>
        <v>2240290.85</v>
      </c>
      <c r="M65" s="133"/>
      <c r="N65" s="139">
        <f>SUM(L65-H65)</f>
        <v>-465293.75999999978</v>
      </c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14" customFormat="1" x14ac:dyDescent="0.2">
      <c r="A66" s="43"/>
      <c r="B66" s="43"/>
      <c r="C66" s="64"/>
      <c r="D66" s="112"/>
      <c r="E66" s="43"/>
      <c r="F66" s="22"/>
      <c r="G66" s="180"/>
      <c r="H66" s="22"/>
      <c r="I66" s="137"/>
      <c r="J66" s="22"/>
      <c r="K66" s="180"/>
      <c r="L66" s="22"/>
      <c r="M66" s="135"/>
      <c r="N66" s="139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14" customFormat="1" x14ac:dyDescent="0.2">
      <c r="A67" s="43" t="s">
        <v>40</v>
      </c>
      <c r="B67" s="43" t="s">
        <v>68</v>
      </c>
      <c r="C67" s="64"/>
      <c r="D67" s="111">
        <v>42277</v>
      </c>
      <c r="E67" s="66"/>
      <c r="F67" s="22">
        <v>258904.19</v>
      </c>
      <c r="G67" s="178">
        <v>100</v>
      </c>
      <c r="H67" s="22">
        <v>258904.19</v>
      </c>
      <c r="I67" s="137" t="s">
        <v>69</v>
      </c>
      <c r="J67" s="22">
        <v>247343.91</v>
      </c>
      <c r="K67" s="178">
        <v>100</v>
      </c>
      <c r="L67" s="22">
        <v>247343.91</v>
      </c>
      <c r="M67" s="135"/>
      <c r="N67" s="139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</row>
    <row r="68" spans="1:256" s="14" customFormat="1" ht="13.5" customHeight="1" x14ac:dyDescent="0.2">
      <c r="A68" s="43"/>
      <c r="B68" s="43"/>
      <c r="C68" s="64"/>
      <c r="D68" s="112"/>
      <c r="E68" s="43"/>
      <c r="F68" s="69">
        <f>SUM(F67)</f>
        <v>258904.19</v>
      </c>
      <c r="G68" s="180"/>
      <c r="H68" s="69">
        <f>SUM(H67)</f>
        <v>258904.19</v>
      </c>
      <c r="I68" s="132"/>
      <c r="J68" s="69">
        <f>SUM(J67)</f>
        <v>247343.91</v>
      </c>
      <c r="K68" s="180"/>
      <c r="L68" s="69">
        <f>SUM(L67)</f>
        <v>247343.91</v>
      </c>
      <c r="M68" s="133"/>
      <c r="N68" s="139">
        <f>SUM(L68-H68)</f>
        <v>-11560.279999999999</v>
      </c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14" customFormat="1" ht="13.5" customHeight="1" x14ac:dyDescent="0.2">
      <c r="A69" s="43"/>
      <c r="B69" s="43"/>
      <c r="C69" s="64"/>
      <c r="D69" s="112"/>
      <c r="E69" s="43"/>
      <c r="F69" s="69"/>
      <c r="G69" s="180"/>
      <c r="H69" s="69"/>
      <c r="I69" s="132"/>
      <c r="J69" s="69"/>
      <c r="K69" s="180"/>
      <c r="L69" s="69"/>
      <c r="M69" s="133"/>
      <c r="N69" s="139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</row>
    <row r="70" spans="1:256" s="14" customFormat="1" x14ac:dyDescent="0.2">
      <c r="A70" s="43" t="s">
        <v>137</v>
      </c>
      <c r="B70" s="43" t="s">
        <v>68</v>
      </c>
      <c r="C70" s="64"/>
      <c r="D70" s="111">
        <v>42277</v>
      </c>
      <c r="E70" s="66"/>
      <c r="F70" s="22">
        <v>435256</v>
      </c>
      <c r="G70" s="178">
        <v>100</v>
      </c>
      <c r="H70" s="22">
        <v>435256</v>
      </c>
      <c r="I70" s="137" t="s">
        <v>69</v>
      </c>
      <c r="J70" s="22">
        <v>438163.78</v>
      </c>
      <c r="K70" s="178">
        <v>100</v>
      </c>
      <c r="L70" s="22">
        <v>438163.78</v>
      </c>
      <c r="M70" s="135"/>
      <c r="N70" s="139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</row>
    <row r="71" spans="1:256" s="14" customFormat="1" x14ac:dyDescent="0.2">
      <c r="A71" s="43"/>
      <c r="B71" s="43"/>
      <c r="C71" s="64"/>
      <c r="D71" s="112"/>
      <c r="E71" s="43"/>
      <c r="F71" s="69">
        <f>SUM(F70:F70)</f>
        <v>435256</v>
      </c>
      <c r="G71" s="180"/>
      <c r="H71" s="69">
        <f>SUM(H70:H70)</f>
        <v>435256</v>
      </c>
      <c r="I71" s="132"/>
      <c r="J71" s="69">
        <f>SUM(J70:J70)</f>
        <v>438163.78</v>
      </c>
      <c r="K71" s="180"/>
      <c r="L71" s="69">
        <f>SUM(L70:L70)</f>
        <v>438163.78</v>
      </c>
      <c r="M71" s="133"/>
      <c r="N71" s="139">
        <f>SUM(L71-H71)</f>
        <v>2907.7800000000279</v>
      </c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</row>
    <row r="72" spans="1:256" s="14" customFormat="1" x14ac:dyDescent="0.2">
      <c r="A72" s="43"/>
      <c r="B72" s="43"/>
      <c r="C72" s="64"/>
      <c r="D72" s="112"/>
      <c r="E72" s="43"/>
      <c r="F72" s="69"/>
      <c r="G72" s="180"/>
      <c r="H72" s="69"/>
      <c r="I72" s="132"/>
      <c r="J72" s="69"/>
      <c r="K72" s="180"/>
      <c r="L72" s="69"/>
      <c r="M72" s="133"/>
      <c r="N72" s="139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</row>
    <row r="73" spans="1:256" s="122" customFormat="1" ht="15.75" customHeight="1" x14ac:dyDescent="0.2">
      <c r="A73" s="118"/>
      <c r="B73" s="118"/>
      <c r="C73" s="118"/>
      <c r="D73" s="121"/>
      <c r="E73" s="121"/>
      <c r="G73" s="126">
        <v>42156</v>
      </c>
      <c r="H73" s="73"/>
      <c r="I73" s="132"/>
      <c r="K73" s="126">
        <v>42248</v>
      </c>
      <c r="L73" s="73"/>
      <c r="M73" s="132"/>
      <c r="N73" s="139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  <c r="GG73" s="127"/>
      <c r="GH73" s="127"/>
      <c r="GI73" s="127"/>
      <c r="GJ73" s="127"/>
      <c r="GK73" s="127"/>
      <c r="GL73" s="127"/>
      <c r="GM73" s="127"/>
      <c r="GN73" s="127"/>
      <c r="GO73" s="127"/>
      <c r="GP73" s="127"/>
      <c r="GQ73" s="127"/>
      <c r="GR73" s="127"/>
      <c r="GS73" s="127"/>
      <c r="GT73" s="127"/>
      <c r="GU73" s="127"/>
      <c r="GV73" s="127"/>
      <c r="GW73" s="127"/>
      <c r="GX73" s="127"/>
      <c r="GY73" s="127"/>
      <c r="GZ73" s="127"/>
      <c r="HA73" s="127"/>
      <c r="HB73" s="127"/>
      <c r="HC73" s="127"/>
      <c r="HD73" s="127"/>
      <c r="HE73" s="127"/>
      <c r="HF73" s="127"/>
      <c r="HG73" s="127"/>
      <c r="HH73" s="127"/>
      <c r="HI73" s="127"/>
      <c r="HJ73" s="127"/>
      <c r="HK73" s="127"/>
      <c r="HL73" s="127"/>
      <c r="HM73" s="127"/>
      <c r="HN73" s="127"/>
      <c r="HO73" s="127"/>
      <c r="HP73" s="127"/>
      <c r="HQ73" s="127"/>
      <c r="HR73" s="127"/>
      <c r="HS73" s="127"/>
      <c r="HT73" s="127"/>
      <c r="HU73" s="127"/>
      <c r="HV73" s="127"/>
      <c r="HW73" s="127"/>
      <c r="HX73" s="127"/>
      <c r="HY73" s="127"/>
      <c r="HZ73" s="127"/>
      <c r="IA73" s="127"/>
      <c r="IB73" s="127"/>
      <c r="IC73" s="127"/>
      <c r="ID73" s="127"/>
      <c r="IE73" s="127"/>
      <c r="IF73" s="127"/>
      <c r="IG73" s="127"/>
      <c r="IH73" s="127"/>
      <c r="II73" s="127"/>
      <c r="IJ73" s="127"/>
      <c r="IK73" s="127"/>
      <c r="IL73" s="127"/>
      <c r="IM73" s="127"/>
      <c r="IN73" s="127"/>
      <c r="IO73" s="127"/>
      <c r="IP73" s="127"/>
      <c r="IQ73" s="127"/>
      <c r="IR73" s="127"/>
      <c r="IS73" s="127"/>
      <c r="IT73" s="127"/>
      <c r="IU73" s="127"/>
      <c r="IV73" s="127"/>
    </row>
    <row r="74" spans="1:256" s="122" customFormat="1" x14ac:dyDescent="0.2">
      <c r="A74" s="118" t="s">
        <v>59</v>
      </c>
      <c r="B74" s="125" t="s">
        <v>21</v>
      </c>
      <c r="C74" s="118" t="s">
        <v>22</v>
      </c>
      <c r="D74" s="118" t="s">
        <v>60</v>
      </c>
      <c r="E74" s="118"/>
      <c r="F74" s="73" t="s">
        <v>61</v>
      </c>
      <c r="G74" s="120" t="s">
        <v>62</v>
      </c>
      <c r="H74" s="73"/>
      <c r="I74" s="132"/>
      <c r="J74" s="73" t="s">
        <v>61</v>
      </c>
      <c r="K74" s="120" t="s">
        <v>62</v>
      </c>
      <c r="L74" s="73"/>
      <c r="M74" s="132"/>
      <c r="N74" s="139" t="s">
        <v>63</v>
      </c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  <c r="GG74" s="127"/>
      <c r="GH74" s="127"/>
      <c r="GI74" s="127"/>
      <c r="GJ74" s="127"/>
      <c r="GK74" s="127"/>
      <c r="GL74" s="127"/>
      <c r="GM74" s="127"/>
      <c r="GN74" s="127"/>
      <c r="GO74" s="127"/>
      <c r="GP74" s="127"/>
      <c r="GQ74" s="127"/>
      <c r="GR74" s="127"/>
      <c r="GS74" s="127"/>
      <c r="GT74" s="127"/>
      <c r="GU74" s="127"/>
      <c r="GV74" s="127"/>
      <c r="GW74" s="127"/>
      <c r="GX74" s="127"/>
      <c r="GY74" s="127"/>
      <c r="GZ74" s="127"/>
      <c r="HA74" s="127"/>
      <c r="HB74" s="127"/>
      <c r="HC74" s="127"/>
      <c r="HD74" s="127"/>
      <c r="HE74" s="127"/>
      <c r="HF74" s="127"/>
      <c r="HG74" s="127"/>
      <c r="HH74" s="127"/>
      <c r="HI74" s="127"/>
      <c r="HJ74" s="127"/>
      <c r="HK74" s="127"/>
      <c r="HL74" s="127"/>
      <c r="HM74" s="127"/>
      <c r="HN74" s="127"/>
      <c r="HO74" s="127"/>
      <c r="HP74" s="127"/>
      <c r="HQ74" s="127"/>
      <c r="HR74" s="127"/>
      <c r="HS74" s="127"/>
      <c r="HT74" s="127"/>
      <c r="HU74" s="127"/>
      <c r="HV74" s="127"/>
      <c r="HW74" s="127"/>
      <c r="HX74" s="127"/>
      <c r="HY74" s="127"/>
      <c r="HZ74" s="127"/>
      <c r="IA74" s="127"/>
      <c r="IB74" s="127"/>
      <c r="IC74" s="127"/>
      <c r="ID74" s="127"/>
      <c r="IE74" s="127"/>
      <c r="IF74" s="127"/>
      <c r="IG74" s="127"/>
      <c r="IH74" s="127"/>
      <c r="II74" s="127"/>
      <c r="IJ74" s="127"/>
      <c r="IK74" s="127"/>
      <c r="IL74" s="127"/>
      <c r="IM74" s="127"/>
      <c r="IN74" s="127"/>
      <c r="IO74" s="127"/>
      <c r="IP74" s="127"/>
      <c r="IQ74" s="127"/>
      <c r="IR74" s="127"/>
      <c r="IS74" s="127"/>
      <c r="IT74" s="127"/>
      <c r="IU74" s="127"/>
      <c r="IV74" s="127"/>
    </row>
    <row r="75" spans="1:256" s="122" customFormat="1" x14ac:dyDescent="0.2">
      <c r="A75" s="118"/>
      <c r="B75" s="125" t="s">
        <v>29</v>
      </c>
      <c r="C75" s="118" t="s">
        <v>30</v>
      </c>
      <c r="D75" s="118" t="s">
        <v>64</v>
      </c>
      <c r="E75" s="118"/>
      <c r="F75" s="73" t="s">
        <v>65</v>
      </c>
      <c r="G75" s="120" t="s">
        <v>66</v>
      </c>
      <c r="H75" s="73" t="s">
        <v>67</v>
      </c>
      <c r="I75" s="132"/>
      <c r="J75" s="73" t="s">
        <v>65</v>
      </c>
      <c r="K75" s="120" t="s">
        <v>66</v>
      </c>
      <c r="L75" s="73" t="s">
        <v>67</v>
      </c>
      <c r="M75" s="132"/>
      <c r="N75" s="139" t="s">
        <v>18</v>
      </c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  <c r="GG75" s="127"/>
      <c r="GH75" s="127"/>
      <c r="GI75" s="127"/>
      <c r="GJ75" s="127"/>
      <c r="GK75" s="127"/>
      <c r="GL75" s="127"/>
      <c r="GM75" s="127"/>
      <c r="GN75" s="127"/>
      <c r="GO75" s="127"/>
      <c r="GP75" s="127"/>
      <c r="GQ75" s="127"/>
      <c r="GR75" s="127"/>
      <c r="GS75" s="127"/>
      <c r="GT75" s="127"/>
      <c r="GU75" s="127"/>
      <c r="GV75" s="127"/>
      <c r="GW75" s="127"/>
      <c r="GX75" s="127"/>
      <c r="GY75" s="127"/>
      <c r="GZ75" s="127"/>
      <c r="HA75" s="127"/>
      <c r="HB75" s="127"/>
      <c r="HC75" s="127"/>
      <c r="HD75" s="127"/>
      <c r="HE75" s="127"/>
      <c r="HF75" s="127"/>
      <c r="HG75" s="127"/>
      <c r="HH75" s="127"/>
      <c r="HI75" s="127"/>
      <c r="HJ75" s="127"/>
      <c r="HK75" s="127"/>
      <c r="HL75" s="127"/>
      <c r="HM75" s="127"/>
      <c r="HN75" s="127"/>
      <c r="HO75" s="127"/>
      <c r="HP75" s="127"/>
      <c r="HQ75" s="127"/>
      <c r="HR75" s="127"/>
      <c r="HS75" s="127"/>
      <c r="HT75" s="127"/>
      <c r="HU75" s="127"/>
      <c r="HV75" s="127"/>
      <c r="HW75" s="127"/>
      <c r="HX75" s="127"/>
      <c r="HY75" s="127"/>
      <c r="HZ75" s="127"/>
      <c r="IA75" s="127"/>
      <c r="IB75" s="127"/>
      <c r="IC75" s="127"/>
      <c r="ID75" s="127"/>
      <c r="IE75" s="127"/>
      <c r="IF75" s="127"/>
      <c r="IG75" s="127"/>
      <c r="IH75" s="127"/>
      <c r="II75" s="127"/>
      <c r="IJ75" s="127"/>
      <c r="IK75" s="127"/>
      <c r="IL75" s="127"/>
      <c r="IM75" s="127"/>
      <c r="IN75" s="127"/>
      <c r="IO75" s="127"/>
      <c r="IP75" s="127"/>
      <c r="IQ75" s="127"/>
      <c r="IR75" s="127"/>
      <c r="IS75" s="127"/>
      <c r="IT75" s="127"/>
      <c r="IU75" s="127"/>
      <c r="IV75" s="127"/>
    </row>
    <row r="76" spans="1:256" s="122" customFormat="1" ht="9" customHeight="1" x14ac:dyDescent="0.2">
      <c r="A76" s="131"/>
      <c r="B76" s="134"/>
      <c r="C76" s="131"/>
      <c r="D76" s="131"/>
      <c r="E76" s="131"/>
      <c r="F76" s="132"/>
      <c r="G76" s="138"/>
      <c r="H76" s="132"/>
      <c r="I76" s="132"/>
      <c r="J76" s="132"/>
      <c r="K76" s="138"/>
      <c r="L76" s="132"/>
      <c r="M76" s="132"/>
      <c r="N76" s="140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  <c r="GG76" s="127"/>
      <c r="GH76" s="127"/>
      <c r="GI76" s="127"/>
      <c r="GJ76" s="127"/>
      <c r="GK76" s="127"/>
      <c r="GL76" s="127"/>
      <c r="GM76" s="127"/>
      <c r="GN76" s="127"/>
      <c r="GO76" s="127"/>
      <c r="GP76" s="127"/>
      <c r="GQ76" s="127"/>
      <c r="GR76" s="127"/>
      <c r="GS76" s="127"/>
      <c r="GT76" s="127"/>
      <c r="GU76" s="127"/>
      <c r="GV76" s="127"/>
      <c r="GW76" s="127"/>
      <c r="GX76" s="127"/>
      <c r="GY76" s="127"/>
      <c r="GZ76" s="127"/>
      <c r="HA76" s="127"/>
      <c r="HB76" s="127"/>
      <c r="HC76" s="127"/>
      <c r="HD76" s="127"/>
      <c r="HE76" s="127"/>
      <c r="HF76" s="127"/>
      <c r="HG76" s="127"/>
      <c r="HH76" s="127"/>
      <c r="HI76" s="127"/>
      <c r="HJ76" s="127"/>
      <c r="HK76" s="127"/>
      <c r="HL76" s="127"/>
      <c r="HM76" s="127"/>
      <c r="HN76" s="127"/>
      <c r="HO76" s="127"/>
      <c r="HP76" s="127"/>
      <c r="HQ76" s="127"/>
      <c r="HR76" s="127"/>
      <c r="HS76" s="127"/>
      <c r="HT76" s="127"/>
      <c r="HU76" s="127"/>
      <c r="HV76" s="127"/>
      <c r="HW76" s="127"/>
      <c r="HX76" s="127"/>
      <c r="HY76" s="127"/>
      <c r="HZ76" s="127"/>
      <c r="IA76" s="127"/>
      <c r="IB76" s="127"/>
      <c r="IC76" s="127"/>
      <c r="ID76" s="127"/>
      <c r="IE76" s="127"/>
      <c r="IF76" s="127"/>
      <c r="IG76" s="127"/>
      <c r="IH76" s="127"/>
      <c r="II76" s="127"/>
      <c r="IJ76" s="127"/>
      <c r="IK76" s="127"/>
      <c r="IL76" s="127"/>
      <c r="IM76" s="127"/>
      <c r="IN76" s="127"/>
      <c r="IO76" s="127"/>
      <c r="IP76" s="127"/>
      <c r="IQ76" s="127"/>
      <c r="IR76" s="127"/>
      <c r="IS76" s="127"/>
      <c r="IT76" s="127"/>
      <c r="IU76" s="127"/>
      <c r="IV76" s="127"/>
    </row>
    <row r="77" spans="1:256" s="14" customFormat="1" x14ac:dyDescent="0.2">
      <c r="A77" s="43"/>
      <c r="B77" s="43"/>
      <c r="C77" s="64"/>
      <c r="D77" s="112"/>
      <c r="E77" s="43"/>
      <c r="F77" s="69"/>
      <c r="G77" s="180"/>
      <c r="H77" s="69"/>
      <c r="I77" s="132"/>
      <c r="J77" s="69"/>
      <c r="K77" s="180"/>
      <c r="L77" s="69"/>
      <c r="M77" s="133"/>
      <c r="N77" s="139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14" customFormat="1" x14ac:dyDescent="0.2">
      <c r="A78" s="43" t="s">
        <v>138</v>
      </c>
      <c r="B78" s="43" t="s">
        <v>68</v>
      </c>
      <c r="C78" s="64"/>
      <c r="D78" s="111">
        <v>42277</v>
      </c>
      <c r="E78" s="43"/>
      <c r="F78" s="22">
        <v>410366.79</v>
      </c>
      <c r="G78" s="180">
        <v>100</v>
      </c>
      <c r="H78" s="22">
        <v>410366.79</v>
      </c>
      <c r="I78" s="132" t="s">
        <v>69</v>
      </c>
      <c r="J78" s="22">
        <v>412953.91</v>
      </c>
      <c r="K78" s="180">
        <v>100</v>
      </c>
      <c r="L78" s="22">
        <v>412953.91</v>
      </c>
      <c r="M78" s="133"/>
      <c r="N78" s="139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14" customFormat="1" x14ac:dyDescent="0.2">
      <c r="A79" s="43"/>
      <c r="B79" s="43"/>
      <c r="C79" s="64"/>
      <c r="D79" s="112"/>
      <c r="E79" s="43"/>
      <c r="F79" s="69">
        <f>SUM(F78)</f>
        <v>410366.79</v>
      </c>
      <c r="G79" s="180"/>
      <c r="H79" s="69">
        <f>SUM(H78)</f>
        <v>410366.79</v>
      </c>
      <c r="I79" s="132"/>
      <c r="J79" s="69">
        <f>SUM(J78)</f>
        <v>412953.91</v>
      </c>
      <c r="K79" s="180"/>
      <c r="L79" s="69">
        <f>SUM(L78)</f>
        <v>412953.91</v>
      </c>
      <c r="M79" s="133"/>
      <c r="N79" s="139">
        <f t="shared" ref="N79" si="0">SUM(L79-H79)</f>
        <v>2587.1199999999953</v>
      </c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</row>
    <row r="80" spans="1:256" s="14" customFormat="1" x14ac:dyDescent="0.2">
      <c r="A80" s="43"/>
      <c r="B80" s="43"/>
      <c r="C80" s="64"/>
      <c r="D80" s="112"/>
      <c r="E80" s="43"/>
      <c r="F80" s="69"/>
      <c r="G80" s="180"/>
      <c r="H80" s="69"/>
      <c r="I80" s="132"/>
      <c r="J80" s="69"/>
      <c r="K80" s="180"/>
      <c r="L80" s="69"/>
      <c r="M80" s="133"/>
      <c r="N80" s="139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</row>
    <row r="81" spans="1:256" s="14" customFormat="1" x14ac:dyDescent="0.2">
      <c r="A81" s="43" t="s">
        <v>16</v>
      </c>
      <c r="B81" s="43" t="s">
        <v>68</v>
      </c>
      <c r="C81" s="85"/>
      <c r="D81" s="111">
        <v>42277</v>
      </c>
      <c r="E81" s="66"/>
      <c r="F81" s="22">
        <v>278652.33</v>
      </c>
      <c r="G81" s="178">
        <v>100</v>
      </c>
      <c r="H81" s="22">
        <v>278652.33</v>
      </c>
      <c r="I81" s="137" t="s">
        <v>69</v>
      </c>
      <c r="J81" s="22">
        <v>299294.36</v>
      </c>
      <c r="K81" s="178">
        <v>100</v>
      </c>
      <c r="L81" s="22">
        <v>299294.36</v>
      </c>
      <c r="M81" s="135"/>
      <c r="N81" s="139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</row>
    <row r="82" spans="1:256" s="14" customFormat="1" x14ac:dyDescent="0.2">
      <c r="A82" s="45"/>
      <c r="B82" s="67"/>
      <c r="C82" s="84"/>
      <c r="D82" s="68"/>
      <c r="E82" s="45"/>
      <c r="F82" s="69">
        <f>SUM(F81:F81)</f>
        <v>278652.33</v>
      </c>
      <c r="G82" s="180"/>
      <c r="H82" s="69">
        <f>SUM(H81:H81)</f>
        <v>278652.33</v>
      </c>
      <c r="I82" s="132"/>
      <c r="J82" s="69">
        <f>SUM(J81:J81)</f>
        <v>299294.36</v>
      </c>
      <c r="K82" s="180"/>
      <c r="L82" s="69">
        <f>SUM(L81:L81)</f>
        <v>299294.36</v>
      </c>
      <c r="M82" s="133"/>
      <c r="N82" s="139">
        <f>SUM(L82-H82)</f>
        <v>20642.02999999997</v>
      </c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</row>
    <row r="83" spans="1:256" s="14" customFormat="1" x14ac:dyDescent="0.2">
      <c r="A83" s="45"/>
      <c r="B83" s="43"/>
      <c r="C83" s="85"/>
      <c r="D83" s="114"/>
      <c r="E83" s="45"/>
      <c r="F83" s="69"/>
      <c r="G83" s="180"/>
      <c r="H83" s="69"/>
      <c r="I83" s="132"/>
      <c r="J83" s="69"/>
      <c r="K83" s="180"/>
      <c r="L83" s="69"/>
      <c r="M83" s="133"/>
      <c r="N83" s="139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  <c r="HU83" s="86"/>
      <c r="HV83" s="86"/>
      <c r="HW83" s="86"/>
      <c r="HX83" s="86"/>
      <c r="HY83" s="86"/>
      <c r="HZ83" s="86"/>
      <c r="IA83" s="86"/>
      <c r="IB83" s="86"/>
      <c r="IC83" s="86"/>
      <c r="ID83" s="86"/>
      <c r="IE83" s="86"/>
      <c r="IF83" s="86"/>
      <c r="IG83" s="86"/>
      <c r="IH83" s="86"/>
      <c r="II83" s="86"/>
      <c r="IJ83" s="86"/>
      <c r="IK83" s="86"/>
      <c r="IL83" s="86"/>
      <c r="IM83" s="86"/>
      <c r="IN83" s="86"/>
      <c r="IO83" s="86"/>
      <c r="IP83" s="86"/>
      <c r="IQ83" s="86"/>
      <c r="IR83" s="86"/>
      <c r="IS83" s="86"/>
      <c r="IT83" s="86"/>
      <c r="IU83" s="86"/>
      <c r="IV83" s="86"/>
    </row>
    <row r="84" spans="1:256" s="14" customFormat="1" outlineLevel="1" x14ac:dyDescent="0.2">
      <c r="A84" s="43" t="s">
        <v>17</v>
      </c>
      <c r="B84" s="43" t="s">
        <v>68</v>
      </c>
      <c r="C84" s="64"/>
      <c r="D84" s="111">
        <v>42277</v>
      </c>
      <c r="E84" s="66"/>
      <c r="F84" s="22">
        <v>10110148.619999999</v>
      </c>
      <c r="G84" s="182">
        <v>100</v>
      </c>
      <c r="H84" s="22">
        <v>10110148.619999999</v>
      </c>
      <c r="I84" s="137" t="s">
        <v>69</v>
      </c>
      <c r="J84" s="22">
        <v>8264821.7800000003</v>
      </c>
      <c r="K84" s="182">
        <v>100</v>
      </c>
      <c r="L84" s="22">
        <v>8264821.7800000003</v>
      </c>
      <c r="M84" s="135"/>
      <c r="N84" s="139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</row>
    <row r="85" spans="1:256" s="14" customFormat="1" x14ac:dyDescent="0.2">
      <c r="A85" s="43"/>
      <c r="B85" s="43"/>
      <c r="C85" s="64"/>
      <c r="D85" s="115"/>
      <c r="E85" s="43"/>
      <c r="F85" s="69">
        <f>SUM(F84:F84)</f>
        <v>10110148.619999999</v>
      </c>
      <c r="G85" s="72"/>
      <c r="H85" s="69">
        <f>SUM(H84:H84)</f>
        <v>10110148.619999999</v>
      </c>
      <c r="I85" s="132"/>
      <c r="J85" s="69">
        <f>SUM(J84:J84)</f>
        <v>8264821.7800000003</v>
      </c>
      <c r="K85" s="72"/>
      <c r="L85" s="69">
        <f>SUM(L84:L84)</f>
        <v>8264821.7800000003</v>
      </c>
      <c r="M85" s="133"/>
      <c r="N85" s="139">
        <f>SUM(L85-H85)</f>
        <v>-1845326.8399999989</v>
      </c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</row>
    <row r="86" spans="1:256" s="14" customFormat="1" x14ac:dyDescent="0.2">
      <c r="A86" s="43"/>
      <c r="B86" s="43"/>
      <c r="C86" s="64"/>
      <c r="D86" s="111"/>
      <c r="E86" s="43"/>
      <c r="F86" s="22"/>
      <c r="G86" s="72"/>
      <c r="H86" s="22"/>
      <c r="I86" s="137"/>
      <c r="J86" s="22"/>
      <c r="K86" s="72"/>
      <c r="L86" s="22"/>
      <c r="M86" s="135"/>
      <c r="N86" s="139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</row>
    <row r="87" spans="1:256" s="142" customFormat="1" x14ac:dyDescent="0.2">
      <c r="A87" s="141" t="s">
        <v>72</v>
      </c>
      <c r="B87" s="151"/>
      <c r="C87" s="143"/>
      <c r="D87" s="144"/>
      <c r="F87" s="145">
        <v>52443607.969999999</v>
      </c>
      <c r="G87" s="146"/>
      <c r="H87" s="145">
        <v>52446789.130000003</v>
      </c>
      <c r="I87" s="147"/>
      <c r="J87" s="145">
        <v>44683248.079999998</v>
      </c>
      <c r="K87" s="146"/>
      <c r="L87" s="145">
        <v>44686153.68</v>
      </c>
      <c r="M87" s="148"/>
      <c r="N87" s="149">
        <f>SUM(N33:N86)</f>
        <v>-7760635.4500000039</v>
      </c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  <c r="CA87" s="150"/>
      <c r="CB87" s="150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T87" s="150"/>
      <c r="CU87" s="150"/>
      <c r="CV87" s="150"/>
      <c r="CW87" s="150"/>
      <c r="CX87" s="150"/>
      <c r="CY87" s="150"/>
      <c r="CZ87" s="150"/>
      <c r="DA87" s="150"/>
      <c r="DB87" s="150"/>
      <c r="DC87" s="150"/>
      <c r="DD87" s="150"/>
      <c r="DE87" s="150"/>
      <c r="DF87" s="150"/>
      <c r="DG87" s="150"/>
      <c r="DH87" s="150"/>
      <c r="DI87" s="150"/>
      <c r="DJ87" s="150"/>
      <c r="DK87" s="150"/>
      <c r="DL87" s="150"/>
      <c r="DM87" s="150"/>
      <c r="DN87" s="150"/>
      <c r="DO87" s="150"/>
      <c r="DP87" s="150"/>
      <c r="DQ87" s="150"/>
      <c r="DR87" s="150"/>
      <c r="DS87" s="150"/>
      <c r="DT87" s="150"/>
      <c r="DU87" s="150"/>
      <c r="DV87" s="150"/>
      <c r="DW87" s="150"/>
      <c r="DX87" s="150"/>
      <c r="DY87" s="150"/>
      <c r="DZ87" s="150"/>
      <c r="EA87" s="150"/>
      <c r="EB87" s="150"/>
      <c r="EC87" s="150"/>
      <c r="ED87" s="150"/>
      <c r="EE87" s="150"/>
      <c r="EF87" s="150"/>
      <c r="EG87" s="150"/>
      <c r="EH87" s="150"/>
      <c r="EI87" s="150"/>
      <c r="EJ87" s="150"/>
      <c r="EK87" s="150"/>
      <c r="EL87" s="150"/>
      <c r="EM87" s="150"/>
      <c r="EN87" s="150"/>
      <c r="EO87" s="150"/>
      <c r="EP87" s="150"/>
      <c r="EQ87" s="150"/>
      <c r="ER87" s="150"/>
      <c r="ES87" s="150"/>
      <c r="ET87" s="150"/>
      <c r="EU87" s="150"/>
      <c r="EV87" s="150"/>
      <c r="EW87" s="150"/>
      <c r="EX87" s="150"/>
      <c r="EY87" s="150"/>
      <c r="EZ87" s="150"/>
      <c r="FA87" s="150"/>
      <c r="FB87" s="150"/>
      <c r="FC87" s="150"/>
      <c r="FD87" s="150"/>
      <c r="FE87" s="150"/>
      <c r="FF87" s="150"/>
      <c r="FG87" s="150"/>
      <c r="FH87" s="150"/>
      <c r="FI87" s="150"/>
      <c r="FJ87" s="150"/>
      <c r="FK87" s="150"/>
      <c r="FL87" s="150"/>
      <c r="FM87" s="150"/>
      <c r="FN87" s="150"/>
      <c r="FO87" s="150"/>
      <c r="FP87" s="150"/>
      <c r="FQ87" s="150"/>
      <c r="FR87" s="150"/>
      <c r="FS87" s="150"/>
      <c r="FT87" s="150"/>
      <c r="FU87" s="150"/>
      <c r="FV87" s="150"/>
      <c r="FW87" s="150"/>
      <c r="FX87" s="150"/>
      <c r="FY87" s="150"/>
      <c r="FZ87" s="150"/>
      <c r="GA87" s="150"/>
      <c r="GB87" s="150"/>
      <c r="GC87" s="150"/>
      <c r="GD87" s="150"/>
      <c r="GE87" s="150"/>
      <c r="GF87" s="150"/>
      <c r="GG87" s="150"/>
      <c r="GH87" s="150"/>
      <c r="GI87" s="150"/>
      <c r="GJ87" s="150"/>
      <c r="GK87" s="150"/>
      <c r="GL87" s="150"/>
      <c r="GM87" s="150"/>
      <c r="GN87" s="150"/>
      <c r="GO87" s="150"/>
      <c r="GP87" s="150"/>
      <c r="GQ87" s="150"/>
      <c r="GR87" s="150"/>
      <c r="GS87" s="150"/>
      <c r="GT87" s="150"/>
      <c r="GU87" s="150"/>
      <c r="GV87" s="150"/>
      <c r="GW87" s="150"/>
      <c r="GX87" s="150"/>
      <c r="GY87" s="150"/>
      <c r="GZ87" s="150"/>
      <c r="HA87" s="150"/>
      <c r="HB87" s="150"/>
      <c r="HC87" s="150"/>
      <c r="HD87" s="150"/>
      <c r="HE87" s="150"/>
      <c r="HF87" s="150"/>
      <c r="HG87" s="150"/>
      <c r="HH87" s="150"/>
      <c r="HI87" s="150"/>
      <c r="HJ87" s="150"/>
      <c r="HK87" s="150"/>
      <c r="HL87" s="150"/>
      <c r="HM87" s="150"/>
      <c r="HN87" s="150"/>
      <c r="HO87" s="150"/>
      <c r="HP87" s="150"/>
      <c r="HQ87" s="150"/>
      <c r="HR87" s="150"/>
      <c r="HS87" s="150"/>
      <c r="HT87" s="150"/>
      <c r="HU87" s="150"/>
      <c r="HV87" s="150"/>
      <c r="HW87" s="150"/>
      <c r="HX87" s="150"/>
      <c r="HY87" s="150"/>
      <c r="HZ87" s="150"/>
      <c r="IA87" s="150"/>
      <c r="IB87" s="150"/>
      <c r="IC87" s="150"/>
      <c r="ID87" s="150"/>
      <c r="IE87" s="150"/>
      <c r="IF87" s="150"/>
      <c r="IG87" s="150"/>
      <c r="IH87" s="150"/>
      <c r="II87" s="150"/>
      <c r="IJ87" s="150"/>
      <c r="IK87" s="150"/>
      <c r="IL87" s="150"/>
      <c r="IM87" s="150"/>
      <c r="IN87" s="150"/>
      <c r="IO87" s="150"/>
      <c r="IP87" s="150"/>
      <c r="IQ87" s="150"/>
      <c r="IR87" s="150"/>
      <c r="IS87" s="150"/>
      <c r="IT87" s="150"/>
      <c r="IU87" s="150"/>
      <c r="IV87" s="150"/>
    </row>
    <row r="88" spans="1:256" x14ac:dyDescent="0.2">
      <c r="A88" s="61" t="s">
        <v>73</v>
      </c>
      <c r="B88" s="74" t="s">
        <v>74</v>
      </c>
      <c r="G88" s="72"/>
      <c r="K88" s="72"/>
      <c r="N88" s="193"/>
    </row>
    <row r="89" spans="1:256" x14ac:dyDescent="0.2">
      <c r="M89" s="65"/>
      <c r="N89" s="193"/>
    </row>
    <row r="92" spans="1:256" x14ac:dyDescent="0.2">
      <c r="F92" s="145"/>
      <c r="G92" s="146"/>
      <c r="H92" s="145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1" manualBreakCount="1">
    <brk id="34" max="16383" man="1"/>
  </rowBreaks>
  <cellWatches>
    <cellWatch r="J87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75"/>
    </row>
    <row r="14" spans="2:5" ht="35.25" x14ac:dyDescent="0.5">
      <c r="B14" s="75"/>
      <c r="E14" s="76" t="s">
        <v>75</v>
      </c>
    </row>
    <row r="17" spans="5:5" ht="18" x14ac:dyDescent="0.25">
      <c r="E17" s="77" t="s">
        <v>76</v>
      </c>
    </row>
    <row r="20" spans="5:5" x14ac:dyDescent="0.2">
      <c r="E20" s="63" t="s">
        <v>77</v>
      </c>
    </row>
    <row r="21" spans="5:5" x14ac:dyDescent="0.2">
      <c r="E21" s="78">
        <v>42277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1" sqref="P21"/>
    </sheetView>
  </sheetViews>
  <sheetFormatPr defaultRowHeight="12.75" x14ac:dyDescent="0.2"/>
  <cols>
    <col min="7" max="7" width="17.28515625" customWidth="1"/>
  </cols>
  <sheetData>
    <row r="1" spans="3:14" ht="15" x14ac:dyDescent="0.2">
      <c r="C1" s="79" t="s">
        <v>78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3:14" ht="15" x14ac:dyDescent="0.2">
      <c r="C2" s="79" t="s">
        <v>79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3:14" ht="15" x14ac:dyDescent="0.2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4" ht="15" x14ac:dyDescent="0.2">
      <c r="C4" s="79" t="s">
        <v>97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3:14" ht="15" x14ac:dyDescent="0.2">
      <c r="C5" s="79" t="s">
        <v>80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3:14" ht="15" x14ac:dyDescent="0.2">
      <c r="C6" s="79" t="s">
        <v>81</v>
      </c>
      <c r="D6" s="79"/>
      <c r="E6" s="79"/>
      <c r="F6" s="79"/>
      <c r="G6" s="79"/>
      <c r="H6" s="79" t="s">
        <v>82</v>
      </c>
      <c r="I6" s="79"/>
      <c r="J6" s="79"/>
      <c r="K6" s="79"/>
      <c r="L6" s="79"/>
      <c r="M6" s="79"/>
      <c r="N6" s="79"/>
    </row>
    <row r="7" spans="3:14" ht="15" x14ac:dyDescent="0.2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3:14" ht="15" x14ac:dyDescent="0.2">
      <c r="C8" s="79" t="s">
        <v>83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3:14" ht="16.5" customHeight="1" x14ac:dyDescent="0.2">
      <c r="C9" s="79" t="s">
        <v>84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3:14" ht="15" x14ac:dyDescent="0.2"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3:14" ht="15" x14ac:dyDescent="0.2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3:14" ht="15" x14ac:dyDescent="0.2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3:14" ht="15" x14ac:dyDescent="0.2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3:14" ht="15" x14ac:dyDescent="0.2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3:14" ht="15" x14ac:dyDescent="0.2">
      <c r="C15" s="80"/>
      <c r="D15" s="80"/>
      <c r="E15" s="80"/>
      <c r="F15" s="80"/>
      <c r="G15" s="79"/>
      <c r="H15" s="79"/>
      <c r="I15" s="80"/>
      <c r="J15" s="80"/>
      <c r="K15" s="80"/>
      <c r="L15" s="80"/>
      <c r="M15" s="79"/>
      <c r="N15" s="79"/>
    </row>
    <row r="16" spans="3:14" ht="15" x14ac:dyDescent="0.2">
      <c r="C16" s="81" t="s">
        <v>90</v>
      </c>
      <c r="D16" s="79" t="s">
        <v>91</v>
      </c>
      <c r="E16" s="79"/>
      <c r="F16" s="79"/>
      <c r="G16" s="79"/>
      <c r="H16" s="79"/>
      <c r="I16" s="79" t="s">
        <v>101</v>
      </c>
      <c r="J16" s="79"/>
      <c r="K16" s="79"/>
      <c r="L16" s="79"/>
      <c r="M16" s="79"/>
      <c r="N16" s="79"/>
    </row>
    <row r="17" spans="3:14" ht="15" x14ac:dyDescent="0.2">
      <c r="C17" s="81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3:14" ht="15" x14ac:dyDescent="0.2">
      <c r="C18" s="81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3:14" ht="15" x14ac:dyDescent="0.2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3:14" ht="15" x14ac:dyDescent="0.2">
      <c r="C20" s="80"/>
      <c r="D20" s="80"/>
      <c r="E20" s="80"/>
      <c r="F20" s="80"/>
      <c r="G20" s="79"/>
      <c r="H20" s="79"/>
      <c r="I20" s="80"/>
      <c r="J20" s="80"/>
      <c r="K20" s="80"/>
      <c r="L20" s="80"/>
      <c r="M20" s="79"/>
      <c r="N20" s="79"/>
    </row>
    <row r="21" spans="3:14" ht="15" x14ac:dyDescent="0.2">
      <c r="C21" s="79" t="s">
        <v>85</v>
      </c>
      <c r="D21" s="79"/>
      <c r="E21" s="79"/>
      <c r="F21" s="79"/>
      <c r="G21" s="79"/>
      <c r="H21" s="79"/>
      <c r="I21" s="79" t="s">
        <v>86</v>
      </c>
      <c r="J21" s="79"/>
      <c r="K21" s="79"/>
      <c r="L21" s="79"/>
      <c r="M21" s="79"/>
      <c r="N21" s="79"/>
    </row>
    <row r="22" spans="3:14" ht="15" x14ac:dyDescent="0.2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3:14" ht="15" x14ac:dyDescent="0.2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  <row r="24" spans="3:14" ht="15" x14ac:dyDescent="0.2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3:14" ht="15" x14ac:dyDescent="0.2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spans="3:14" ht="15" x14ac:dyDescent="0.2">
      <c r="C26" s="80"/>
      <c r="D26" s="80"/>
      <c r="E26" s="80"/>
      <c r="F26" s="80"/>
      <c r="G26" s="79"/>
      <c r="H26" s="79"/>
      <c r="I26" s="80"/>
      <c r="J26" s="80"/>
      <c r="K26" s="80"/>
      <c r="L26" s="80"/>
      <c r="M26" s="79"/>
      <c r="N26" s="79"/>
    </row>
    <row r="27" spans="3:14" ht="15" x14ac:dyDescent="0.2">
      <c r="C27" s="79" t="s">
        <v>87</v>
      </c>
      <c r="D27" s="79"/>
      <c r="E27" s="79"/>
      <c r="F27" s="79"/>
      <c r="G27" s="79"/>
      <c r="H27" s="79"/>
      <c r="I27" s="79" t="s">
        <v>98</v>
      </c>
      <c r="J27" s="79"/>
      <c r="K27" s="79"/>
      <c r="L27" s="79"/>
      <c r="M27" s="79"/>
      <c r="N27" s="79"/>
    </row>
    <row r="28" spans="3:14" ht="15" x14ac:dyDescent="0.2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3:14" ht="15" x14ac:dyDescent="0.2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</row>
    <row r="30" spans="3:14" ht="15" x14ac:dyDescent="0.2">
      <c r="C30" s="79" t="s">
        <v>99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3:14" ht="15" x14ac:dyDescent="0.2">
      <c r="C31" s="79" t="s">
        <v>100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3:14" ht="15" x14ac:dyDescent="0.2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2.75" x14ac:dyDescent="0.2"/>
  <cols>
    <col min="1" max="1" width="3.85546875" customWidth="1"/>
    <col min="2" max="2" width="17.5703125" customWidth="1"/>
    <col min="3" max="4" width="9.28515625" bestFit="1" customWidth="1"/>
    <col min="5" max="5" width="9.425781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2015-10-13T16:22:22Z</cp:lastPrinted>
  <dcterms:created xsi:type="dcterms:W3CDTF">2010-07-30T14:08:17Z</dcterms:created>
  <dcterms:modified xsi:type="dcterms:W3CDTF">2015-10-13T16:23:00Z</dcterms:modified>
</cp:coreProperties>
</file>