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4770" windowHeight="3015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Report!$A$2:$J$116</definedName>
  </definedNames>
  <calcPr calcId="145621"/>
</workbook>
</file>

<file path=xl/calcChain.xml><?xml version="1.0" encoding="utf-8"?>
<calcChain xmlns="http://schemas.openxmlformats.org/spreadsheetml/2006/main">
  <c r="H36" i="2" l="1"/>
  <c r="H26" i="1" l="1"/>
  <c r="L26" i="1" s="1"/>
  <c r="E26" i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76" i="3"/>
  <c r="L68" i="3"/>
  <c r="L65" i="3"/>
  <c r="L62" i="3"/>
  <c r="L59" i="3"/>
  <c r="L56" i="3"/>
  <c r="L53" i="3"/>
  <c r="L50" i="3"/>
  <c r="L47" i="3"/>
  <c r="L44" i="3"/>
  <c r="L41" i="3"/>
  <c r="L38" i="3"/>
  <c r="L82" i="3"/>
  <c r="L79" i="3"/>
  <c r="H82" i="3"/>
  <c r="F82" i="3"/>
  <c r="H79" i="3"/>
  <c r="F79" i="3"/>
  <c r="H76" i="3"/>
  <c r="F76" i="3"/>
  <c r="H68" i="3"/>
  <c r="F68" i="3"/>
  <c r="H65" i="3"/>
  <c r="F65" i="3"/>
  <c r="H62" i="3"/>
  <c r="F62" i="3"/>
  <c r="H59" i="3"/>
  <c r="F59" i="3"/>
  <c r="H56" i="3"/>
  <c r="F56" i="3"/>
  <c r="H53" i="3"/>
  <c r="F53" i="3"/>
  <c r="H50" i="3"/>
  <c r="F50" i="3"/>
  <c r="H47" i="3"/>
  <c r="F47" i="3"/>
  <c r="H44" i="3"/>
  <c r="F44" i="3"/>
  <c r="H41" i="3"/>
  <c r="F41" i="3"/>
  <c r="H38" i="3"/>
  <c r="F38" i="3"/>
  <c r="H31" i="3"/>
  <c r="F31" i="3"/>
  <c r="H111" i="2" l="1"/>
  <c r="L36" i="2"/>
  <c r="K36" i="2"/>
  <c r="E36" i="2" l="1"/>
  <c r="J20" i="2" l="1"/>
  <c r="J34" i="2"/>
  <c r="J110" i="2"/>
  <c r="J113" i="2"/>
  <c r="J109" i="2"/>
  <c r="J107" i="2"/>
  <c r="J106" i="2"/>
  <c r="J104" i="2"/>
  <c r="J97" i="2"/>
  <c r="J98" i="2"/>
  <c r="J99" i="2"/>
  <c r="J100" i="2"/>
  <c r="J96" i="2"/>
  <c r="J94" i="2"/>
  <c r="J93" i="2"/>
  <c r="J66" i="2"/>
  <c r="J68" i="2"/>
  <c r="J70" i="2"/>
  <c r="J89" i="2"/>
  <c r="J90" i="2"/>
  <c r="J91" i="2"/>
  <c r="J64" i="2"/>
  <c r="J54" i="2"/>
  <c r="J56" i="2"/>
  <c r="J58" i="2"/>
  <c r="J60" i="2"/>
  <c r="J52" i="2"/>
  <c r="J48" i="2"/>
  <c r="J50" i="2"/>
  <c r="J7" i="2"/>
  <c r="J8" i="2"/>
  <c r="J9" i="2"/>
  <c r="J10" i="2"/>
  <c r="J11" i="2"/>
  <c r="J12" i="2"/>
  <c r="J13" i="2"/>
  <c r="J14" i="2"/>
  <c r="J35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6" i="2"/>
  <c r="J5" i="2"/>
  <c r="L111" i="2"/>
  <c r="L31" i="3" l="1"/>
  <c r="J31" i="3"/>
  <c r="E111" i="2" l="1"/>
  <c r="F36" i="2" l="1"/>
  <c r="G36" i="2"/>
  <c r="K111" i="2"/>
  <c r="J111" i="2" s="1"/>
  <c r="J36" i="2"/>
  <c r="J47" i="3" l="1"/>
  <c r="J44" i="3"/>
  <c r="J41" i="3"/>
  <c r="J38" i="3"/>
  <c r="J76" i="3"/>
  <c r="J56" i="3"/>
  <c r="N47" i="3" l="1"/>
  <c r="N38" i="3"/>
  <c r="N44" i="3"/>
  <c r="N41" i="3"/>
  <c r="L28" i="1" l="1"/>
  <c r="I26" i="1"/>
  <c r="I89" i="2" l="1"/>
  <c r="J26" i="1" l="1"/>
  <c r="G111" i="2" l="1"/>
  <c r="F111" i="2"/>
  <c r="F28" i="1" l="1"/>
  <c r="L22" i="1" l="1"/>
  <c r="N76" i="3"/>
  <c r="J13" i="6" l="1"/>
  <c r="E9" i="6"/>
  <c r="D9" i="6"/>
  <c r="C9" i="6"/>
  <c r="N53" i="3"/>
  <c r="N56" i="3"/>
  <c r="G23" i="1"/>
  <c r="G21" i="1"/>
  <c r="G20" i="1"/>
  <c r="G18" i="1"/>
  <c r="G17" i="1"/>
  <c r="G15" i="1"/>
  <c r="G14" i="1"/>
  <c r="G10" i="1"/>
  <c r="K26" i="1"/>
  <c r="L10" i="1"/>
  <c r="N31" i="3"/>
  <c r="J68" i="3"/>
  <c r="J62" i="3"/>
  <c r="J65" i="3"/>
  <c r="J79" i="3"/>
  <c r="J82" i="3"/>
  <c r="N62" i="3"/>
  <c r="N65" i="3"/>
  <c r="N82" i="3"/>
  <c r="L12" i="1"/>
  <c r="J59" i="3"/>
  <c r="J50" i="3"/>
  <c r="L17" i="1"/>
  <c r="L18" i="1"/>
  <c r="L19" i="1"/>
  <c r="L20" i="1"/>
  <c r="L21" i="1"/>
  <c r="L23" i="1"/>
  <c r="L24" i="1"/>
  <c r="L15" i="1"/>
  <c r="L16" i="1"/>
  <c r="L14" i="1"/>
  <c r="L11" i="1"/>
  <c r="L13" i="1"/>
  <c r="J53" i="3"/>
  <c r="G11" i="1"/>
  <c r="G13" i="1"/>
  <c r="G16" i="1"/>
  <c r="G19" i="1"/>
  <c r="G24" i="1"/>
  <c r="N59" i="3" l="1"/>
  <c r="N79" i="3"/>
  <c r="N68" i="3"/>
  <c r="N50" i="3"/>
  <c r="G26" i="1"/>
  <c r="N84" i="3" l="1"/>
</calcChain>
</file>

<file path=xl/sharedStrings.xml><?xml version="1.0" encoding="utf-8"?>
<sst xmlns="http://schemas.openxmlformats.org/spreadsheetml/2006/main" count="497" uniqueCount="244">
  <si>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</si>
  <si>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</si>
  <si>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</si>
  <si>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</si>
  <si>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</si>
  <si>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</si>
  <si>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</si>
  <si>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</si>
  <si>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</si>
  <si>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</si>
  <si>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</si>
  <si>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</si>
  <si>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</si>
  <si>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</si>
  <si>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</si>
  <si>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</si>
  <si>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</si>
  <si>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</si>
  <si>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</si>
  <si>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</si>
  <si>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</si>
  <si>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</si>
  <si>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</si>
  <si>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</si>
  <si>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</si>
  <si>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</si>
  <si>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</si>
  <si>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</si>
  <si>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</si>
  <si>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</si>
  <si>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</si>
  <si>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</si>
  <si>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</si>
  <si>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</si>
  <si>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</si>
  <si>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</si>
  <si>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</si>
  <si>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</si>
  <si>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</si>
  <si>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</si>
  <si>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</si>
  <si>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</si>
  <si>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</si>
  <si>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</si>
  <si>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</si>
  <si>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</si>
  <si>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</si>
  <si>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</si>
  <si>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</si>
  <si>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</si>
  <si>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</si>
  <si>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</si>
  <si>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</si>
  <si>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</si>
  <si>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</si>
  <si>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</si>
  <si>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</si>
  <si>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</si>
  <si>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</si>
  <si>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</si>
  <si>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</si>
  <si>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</si>
  <si>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</si>
  <si>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</si>
  <si>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</si>
  <si>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</si>
  <si>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</si>
  <si>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</si>
  <si>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</si>
  <si>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</si>
  <si>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</si>
  <si>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</si>
  <si>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</si>
  <si>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</si>
  <si>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</si>
  <si>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</si>
  <si>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</si>
  <si>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</si>
  <si>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</si>
  <si>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</si>
  <si>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</si>
  <si>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</si>
  <si>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</si>
  <si>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</si>
  <si>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</si>
  <si>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</si>
  <si>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</si>
  <si>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</si>
  <si>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</si>
  <si>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</si>
  <si>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</si>
  <si>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</si>
  <si>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</si>
  <si>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</si>
  <si>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</si>
  <si>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</si>
  <si>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</si>
  <si>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</si>
  <si>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</si>
  <si>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</si>
  <si>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</si>
  <si>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</si>
  <si>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</si>
  <si>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</si>
  <si>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</si>
  <si>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</si>
  <si>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>78658ABL1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</si>
  <si>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</si>
  <si>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</si>
  <si>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</si>
  <si>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</si>
  <si>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</si>
  <si>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</si>
  <si>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</si>
  <si>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</si>
  <si>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t>45528SQS8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</si>
  <si>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</si>
  <si>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</si>
  <si>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</si>
  <si>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</si>
  <si>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</si>
  <si>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</si>
  <si>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</si>
  <si>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</si>
  <si>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</si>
  <si>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</si>
  <si>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</si>
  <si>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</si>
  <si>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</si>
  <si>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</si>
  <si>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</si>
  <si>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</si>
  <si>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</si>
  <si>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</si>
  <si>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</si>
  <si>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</si>
  <si>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</si>
  <si>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t>33764JH81</t>
  </si>
  <si>
    <t>25811L5F2</t>
  </si>
  <si>
    <t>30246ACY2</t>
  </si>
  <si>
    <t>02006LCT8</t>
  </si>
  <si>
    <t>254671A59</t>
  </si>
  <si>
    <t>17669WEL5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</si>
  <si>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</si>
  <si>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14645795E</t>
  </si>
  <si>
    <t>14645796E</t>
  </si>
  <si>
    <t>917312CB4</t>
  </si>
  <si>
    <t>49306STA4</t>
  </si>
  <si>
    <t>Intrest To GF</t>
  </si>
  <si>
    <t>30246ZCY2</t>
  </si>
  <si>
    <t>WF F&amp;M BK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</si>
  <si>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</si>
  <si>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</si>
  <si>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</si>
  <si>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</si>
  <si>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</si>
  <si>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</si>
  <si>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</si>
  <si>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</si>
  <si>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14645843E</t>
  </si>
  <si>
    <t>14645844E</t>
  </si>
  <si>
    <t xml:space="preserve">                                         </t>
  </si>
  <si>
    <t>RJ (Discover Bk)      .75%</t>
  </si>
  <si>
    <t>WF (Citizens St BK) .50%</t>
  </si>
  <si>
    <t>FFB</t>
  </si>
  <si>
    <t>05580AAS3</t>
  </si>
  <si>
    <t>3133EDW24</t>
  </si>
  <si>
    <t>38147J5X6</t>
  </si>
  <si>
    <t>FFIN  Comm Corrections</t>
  </si>
  <si>
    <t xml:space="preserve">DA Forf </t>
  </si>
  <si>
    <t>RJ (FFCB)</t>
  </si>
  <si>
    <t>1404209Q7</t>
  </si>
  <si>
    <t xml:space="preserve">Errors &amp; Omissions </t>
  </si>
  <si>
    <t>WF Capital One  CD</t>
  </si>
  <si>
    <t>140420PQ7</t>
  </si>
  <si>
    <t xml:space="preserve">    1. First Financial Bank</t>
  </si>
  <si>
    <t xml:space="preserve">       1. First Financial Bank</t>
  </si>
  <si>
    <t>2nd Qtr</t>
  </si>
  <si>
    <t>FFB Investmnets</t>
  </si>
  <si>
    <t>319461AJ8</t>
  </si>
  <si>
    <r>
      <t>WF</t>
    </r>
    <r>
      <rPr>
        <sz val="9"/>
        <rFont val="Arial"/>
        <family val="2"/>
      </rPr>
      <t xml:space="preserve"> (US AmeriBank)    </t>
    </r>
    <r>
      <rPr>
        <sz val="10"/>
        <rFont val="Arial"/>
        <family val="2"/>
      </rPr>
      <t>.55%</t>
    </r>
  </si>
  <si>
    <t>WF (Key Bk Ohio)     .60%</t>
  </si>
  <si>
    <t>RJ (FFCB)                 .68%</t>
  </si>
  <si>
    <r>
      <t xml:space="preserve">WF </t>
    </r>
    <r>
      <rPr>
        <sz val="9"/>
        <rFont val="Arial"/>
        <family val="2"/>
      </rPr>
      <t>(Capital One Bk)   .95%</t>
    </r>
  </si>
  <si>
    <t>Prosperity Bk             .35%</t>
  </si>
  <si>
    <t>RJ (First Choice B)   .60%</t>
  </si>
  <si>
    <t>WF (Goldman Sachs)  .90%</t>
  </si>
  <si>
    <t>WF (BMW NA Salt   .95%</t>
  </si>
  <si>
    <t>RJ (United bankers)  .55%</t>
  </si>
  <si>
    <t>909557EE6</t>
  </si>
  <si>
    <t>RJ (FHLB)                  .80%</t>
  </si>
  <si>
    <t>3130A3US1</t>
  </si>
  <si>
    <t xml:space="preserve"> SOLD and REPURCHASED @.95%</t>
  </si>
  <si>
    <t>RJ (Ally Bk)               .95%</t>
  </si>
  <si>
    <t>02006LNB5</t>
  </si>
  <si>
    <t>WF (Customers BK) .85%</t>
  </si>
  <si>
    <t>23204HCH9</t>
  </si>
  <si>
    <t>06414QUQ0</t>
  </si>
  <si>
    <t>RJ (Amboy BK)         .50%</t>
  </si>
  <si>
    <t>0233305EW1</t>
  </si>
  <si>
    <t>RJ(TCF Nat'l BK SD).40%</t>
  </si>
  <si>
    <t>872278LC8</t>
  </si>
  <si>
    <t>RJ(Bankers BK OH)  .50%</t>
  </si>
  <si>
    <t>06610QCS8</t>
  </si>
  <si>
    <t>RJ(AM West BK)       .60%</t>
  </si>
  <si>
    <t>030590DX8</t>
  </si>
  <si>
    <t>RJ Amboy BK</t>
  </si>
  <si>
    <t>023305EW1</t>
  </si>
  <si>
    <t>RJ TCF Nat'l BK SD</t>
  </si>
  <si>
    <t>RJ Bankers BK OH</t>
  </si>
  <si>
    <t>RJ First Choice B</t>
  </si>
  <si>
    <t>RJ United Bankers</t>
  </si>
  <si>
    <t>RJ AM West BK</t>
  </si>
  <si>
    <t>RJ Ally BK</t>
  </si>
  <si>
    <t>RJ FHLB</t>
  </si>
  <si>
    <t>WF Customers BK</t>
  </si>
  <si>
    <t>RJ Bank of NC</t>
  </si>
  <si>
    <t>3rd  Qtr</t>
  </si>
  <si>
    <t>3rd Qtr</t>
  </si>
  <si>
    <t>Payroll Clearing                           $       397.28</t>
  </si>
  <si>
    <t>Restricted Fees (JP)                   $       212.44</t>
  </si>
  <si>
    <t>State  &amp; Judicial Fees                 $       100.62</t>
  </si>
  <si>
    <t>Unclaimed Property                     $          1.58</t>
  </si>
  <si>
    <t>FFIN Departmental Deposit          $      975.40</t>
  </si>
  <si>
    <t>Sheriff-Bail Bond Voucher          $        43.81</t>
  </si>
  <si>
    <t>FFIN Operations Deposit             $         72.67</t>
  </si>
  <si>
    <t>FFIN Operations Checks Fund    $       293.03</t>
  </si>
  <si>
    <t>Total Intr. from other funds  $ 2,2096.83</t>
  </si>
  <si>
    <r>
      <t xml:space="preserve">FFB                           </t>
    </r>
    <r>
      <rPr>
        <sz val="7"/>
        <rFont val="Arial"/>
        <family val="2"/>
      </rPr>
      <t>.2163%</t>
    </r>
  </si>
  <si>
    <r>
      <t xml:space="preserve">TexPool                 </t>
    </r>
    <r>
      <rPr>
        <sz val="7"/>
        <rFont val="Arial"/>
        <family val="2"/>
      </rPr>
      <t xml:space="preserve">     .0575%</t>
    </r>
  </si>
  <si>
    <t>CALLED 5/27/2015</t>
  </si>
  <si>
    <t>WF (TTU)                  .915%</t>
  </si>
  <si>
    <t>RJ (Ally Bk)                .70%</t>
  </si>
  <si>
    <t>RJ (Doral BK)            .80%</t>
  </si>
  <si>
    <t>RJ (BK of NC)            .85%</t>
  </si>
  <si>
    <t>WF Indianapolis BND     90%</t>
  </si>
  <si>
    <t>RJ (FB Puerto Rico)  .55%</t>
  </si>
  <si>
    <t>WF Safra        CD      .50%</t>
  </si>
  <si>
    <t>882806EJ7</t>
  </si>
  <si>
    <r>
      <t xml:space="preserve">FFB Intr.                                </t>
    </r>
    <r>
      <rPr>
        <b/>
        <u/>
        <sz val="6"/>
        <rFont val="Arial"/>
        <family val="2"/>
      </rPr>
      <t xml:space="preserve"> +$ 14,257.22</t>
    </r>
  </si>
  <si>
    <t xml:space="preserve">           TOTAL                            $ 16,354.05</t>
  </si>
  <si>
    <t>CALLED 4/16/15</t>
  </si>
  <si>
    <t>CALLED 3-5-15</t>
  </si>
  <si>
    <t>WF (TTU)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</si>
</sst>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  <font>
      <b/>
      <sz val="9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9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0" applyNumberFormat="1" applyFont="1" applyBorder="1" applyAlignment="1"/>
    <xf numFmtId="2" fontId="3" fillId="0" borderId="0" xfId="6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  <xf numFmtId="164" fontId="5" fillId="0" borderId="3" xfId="1" applyFont="1" applyFill="1" applyBorder="1" applyAlignment="1" applyProtection="1"/>
    <xf numFmtId="164" fontId="0" fillId="0" borderId="7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164" fontId="0" fillId="0" borderId="6" xfId="1" applyFont="1" applyFill="1" applyBorder="1" applyAlignment="1" applyProtection="1"/>
    <xf numFmtId="164" fontId="0" fillId="7" borderId="0" xfId="1" applyFont="1" applyFill="1" applyBorder="1" applyAlignment="1" applyProtection="1"/>
    <xf numFmtId="4" fontId="1" fillId="0" borderId="0" xfId="1" applyNumberFormat="1" applyFont="1" applyFill="1" applyBorder="1" applyAlignment="1" applyProtection="1"/>
    <xf numFmtId="0" fontId="21" fillId="0" borderId="0" xfId="0" applyFont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39" fontId="14" fillId="0" borderId="0" xfId="3" applyNumberFormat="1" applyFill="1" applyBorder="1" applyAlignment="1" applyProtection="1">
      <alignment horizontal="center"/>
    </xf>
    <xf numFmtId="17" fontId="0" fillId="0" borderId="0" xfId="0" applyNumberFormat="1" applyFill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98016"/>
        <c:axId val="94228480"/>
      </c:barChart>
      <c:catAx>
        <c:axId val="9419801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228480"/>
        <c:crosses val="autoZero"/>
        <c:auto val="1"/>
        <c:lblAlgn val="ctr"/>
        <c:lblOffset val="100"/>
        <c:tickMarkSkip val="1"/>
        <c:noMultiLvlLbl val="0"/>
      </c:catAx>
      <c:valAx>
        <c:axId val="9422848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19801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45475608.569999993</c:v>
                </c:pt>
                <c:pt idx="1">
                  <c:v>3973170.56</c:v>
                </c:pt>
                <c:pt idx="2">
                  <c:v>2998010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49863000.75</c:v>
                </c:pt>
                <c:pt idx="1">
                  <c:v>4221130.3899999997</c:v>
                </c:pt>
                <c:pt idx="2">
                  <c:v>3998800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7" sqref="H27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64" customFormat="1" ht="19.5" x14ac:dyDescent="0.3">
      <c r="B5" s="165"/>
      <c r="C5" s="165"/>
      <c r="D5" s="168" t="s">
        <v>118</v>
      </c>
      <c r="E5" s="165"/>
      <c r="F5" s="165"/>
      <c r="G5" s="166"/>
      <c r="H5" s="165"/>
      <c r="I5" s="165"/>
      <c r="J5" s="167" t="s">
        <v>118</v>
      </c>
      <c r="K5" s="165"/>
      <c r="L5" s="165"/>
    </row>
    <row r="6" spans="1:12" s="11" customFormat="1" x14ac:dyDescent="0.2">
      <c r="B6" s="3"/>
      <c r="C6" s="3"/>
      <c r="D6" s="12">
        <v>42064</v>
      </c>
      <c r="E6" s="3"/>
      <c r="F6" s="3"/>
      <c r="G6" s="10"/>
      <c r="H6" s="3"/>
      <c r="I6" s="3"/>
      <c r="J6" s="200">
        <v>42156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59" t="s">
        <v>107</v>
      </c>
      <c r="C8" s="13" t="s">
        <v>1</v>
      </c>
      <c r="D8" s="13" t="s">
        <v>2</v>
      </c>
      <c r="E8" s="3"/>
      <c r="F8" s="3"/>
      <c r="G8" s="10"/>
      <c r="H8" s="159" t="s">
        <v>107</v>
      </c>
      <c r="I8" s="13" t="s">
        <v>1</v>
      </c>
      <c r="J8" s="13" t="s">
        <v>2</v>
      </c>
    </row>
    <row r="9" spans="1:12" s="16" customFormat="1" x14ac:dyDescent="0.2">
      <c r="A9" s="14"/>
      <c r="B9" s="161" t="s">
        <v>136</v>
      </c>
      <c r="C9" s="15" t="s">
        <v>3</v>
      </c>
      <c r="D9" s="15" t="s">
        <v>127</v>
      </c>
      <c r="E9" s="15" t="s">
        <v>4</v>
      </c>
      <c r="F9" s="15" t="s">
        <v>5</v>
      </c>
      <c r="G9" s="10"/>
      <c r="H9" s="161" t="s">
        <v>136</v>
      </c>
      <c r="I9" s="15" t="s">
        <v>3</v>
      </c>
      <c r="J9" s="15" t="s">
        <v>116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58">
        <v>29744878.890000001</v>
      </c>
      <c r="C10" s="180">
        <v>4221130.3899999997</v>
      </c>
      <c r="D10" s="18">
        <v>3998800</v>
      </c>
      <c r="E10" s="18">
        <v>0</v>
      </c>
      <c r="F10" s="18">
        <f>SUM(B10:E10)</f>
        <v>37964809.280000001</v>
      </c>
      <c r="G10" s="19">
        <f>SUM(C10:F10)</f>
        <v>46184739.670000002</v>
      </c>
      <c r="H10" s="158">
        <v>23220406.120000001</v>
      </c>
      <c r="I10" s="180">
        <v>3973170.56</v>
      </c>
      <c r="J10" s="18">
        <v>2998010</v>
      </c>
      <c r="K10" s="18">
        <v>0</v>
      </c>
      <c r="L10" s="18">
        <f>SUM(H10:K10)</f>
        <v>30191586.68</v>
      </c>
    </row>
    <row r="11" spans="1:12" s="17" customFormat="1" x14ac:dyDescent="0.2">
      <c r="A11" s="17" t="s">
        <v>7</v>
      </c>
      <c r="B11" s="18">
        <v>1197827.08</v>
      </c>
      <c r="D11" s="18"/>
      <c r="E11" s="18"/>
      <c r="F11" s="18">
        <f t="shared" ref="F11" si="0">SUM(B11:E11)</f>
        <v>1197827.08</v>
      </c>
      <c r="G11" s="19">
        <f>SUM(C11:F11)</f>
        <v>1197827.08</v>
      </c>
      <c r="H11" s="18">
        <v>1498591.93</v>
      </c>
      <c r="J11" s="18"/>
      <c r="K11" s="18"/>
      <c r="L11" s="18">
        <f t="shared" ref="L11:L24" si="1">SUM(H11:K11)</f>
        <v>1498591.93</v>
      </c>
    </row>
    <row r="12" spans="1:12" s="17" customFormat="1" x14ac:dyDescent="0.2">
      <c r="A12" s="17" t="s">
        <v>96</v>
      </c>
      <c r="B12" s="18">
        <v>605482.91</v>
      </c>
      <c r="D12" s="18"/>
      <c r="E12" s="18"/>
      <c r="F12" s="18">
        <f>SUM(B12:E12)</f>
        <v>605482.91</v>
      </c>
      <c r="G12" s="19"/>
      <c r="H12" s="18">
        <v>1725367.86</v>
      </c>
      <c r="J12" s="18"/>
      <c r="K12" s="18"/>
      <c r="L12" s="18">
        <f>SUM(H12:K12)</f>
        <v>1725367.86</v>
      </c>
    </row>
    <row r="13" spans="1:12" s="17" customFormat="1" x14ac:dyDescent="0.2">
      <c r="A13" s="17" t="s">
        <v>8</v>
      </c>
      <c r="B13" s="18">
        <v>12558.85</v>
      </c>
      <c r="D13" s="18"/>
      <c r="E13" s="18"/>
      <c r="F13" s="18">
        <f t="shared" ref="F13:F24" si="2">SUM(B13:E13)</f>
        <v>12558.85</v>
      </c>
      <c r="G13" s="19">
        <f t="shared" ref="G13:G21" si="3">SUM(C13:F13)</f>
        <v>12558.85</v>
      </c>
      <c r="H13" s="18">
        <v>12565.79</v>
      </c>
      <c r="J13" s="18"/>
      <c r="K13" s="18"/>
      <c r="L13" s="18">
        <f t="shared" si="1"/>
        <v>12565.79</v>
      </c>
    </row>
    <row r="14" spans="1:12" s="17" customFormat="1" x14ac:dyDescent="0.2">
      <c r="A14" s="17" t="s">
        <v>9</v>
      </c>
      <c r="B14" s="20">
        <v>2334004.84</v>
      </c>
      <c r="D14" s="20"/>
      <c r="E14" s="18"/>
      <c r="F14" s="18">
        <f t="shared" si="2"/>
        <v>2334004.84</v>
      </c>
      <c r="G14" s="19">
        <f t="shared" si="3"/>
        <v>2334004.84</v>
      </c>
      <c r="H14" s="20">
        <v>2373751.6</v>
      </c>
      <c r="J14" s="20"/>
      <c r="K14" s="18"/>
      <c r="L14" s="18">
        <f t="shared" si="1"/>
        <v>2373751.6</v>
      </c>
    </row>
    <row r="15" spans="1:12" s="17" customFormat="1" x14ac:dyDescent="0.2">
      <c r="A15" s="17" t="s">
        <v>10</v>
      </c>
      <c r="B15" s="18">
        <v>1354233.51</v>
      </c>
      <c r="D15" s="18"/>
      <c r="E15" s="18"/>
      <c r="F15" s="18">
        <f t="shared" si="2"/>
        <v>1354233.51</v>
      </c>
      <c r="G15" s="19">
        <f t="shared" si="3"/>
        <v>1354233.51</v>
      </c>
      <c r="H15" s="18">
        <v>1214379.68</v>
      </c>
      <c r="J15" s="18"/>
      <c r="K15" s="18"/>
      <c r="L15" s="18">
        <f t="shared" si="1"/>
        <v>1214379.68</v>
      </c>
    </row>
    <row r="16" spans="1:12" s="17" customFormat="1" x14ac:dyDescent="0.2">
      <c r="A16" s="17" t="s">
        <v>11</v>
      </c>
      <c r="B16" s="18">
        <v>960317.59</v>
      </c>
      <c r="D16" s="18"/>
      <c r="E16" s="18"/>
      <c r="F16" s="18">
        <f t="shared" si="2"/>
        <v>960317.59</v>
      </c>
      <c r="G16" s="19">
        <f t="shared" si="3"/>
        <v>960317.59</v>
      </c>
      <c r="H16" s="18">
        <v>785544.29</v>
      </c>
      <c r="J16" s="18"/>
      <c r="K16" s="18"/>
      <c r="L16" s="18">
        <f t="shared" si="1"/>
        <v>785544.29</v>
      </c>
    </row>
    <row r="17" spans="1:12" s="17" customFormat="1" x14ac:dyDescent="0.2">
      <c r="A17" s="17" t="s">
        <v>12</v>
      </c>
      <c r="B17" s="21">
        <v>62424.44</v>
      </c>
      <c r="D17" s="21"/>
      <c r="E17" s="18"/>
      <c r="F17" s="18">
        <f t="shared" si="2"/>
        <v>62424.44</v>
      </c>
      <c r="G17" s="19">
        <f t="shared" si="3"/>
        <v>62424.44</v>
      </c>
      <c r="H17" s="21">
        <v>60651.62</v>
      </c>
      <c r="J17" s="21"/>
      <c r="K17" s="18"/>
      <c r="L17" s="18">
        <f t="shared" si="1"/>
        <v>60651.62</v>
      </c>
    </row>
    <row r="18" spans="1:12" s="17" customFormat="1" x14ac:dyDescent="0.2">
      <c r="A18" s="17" t="s">
        <v>13</v>
      </c>
      <c r="B18" s="21">
        <v>384020.35</v>
      </c>
      <c r="D18" s="21"/>
      <c r="E18" s="18"/>
      <c r="F18" s="18">
        <f t="shared" si="2"/>
        <v>384020.35</v>
      </c>
      <c r="G18" s="19">
        <f t="shared" si="3"/>
        <v>384020.35</v>
      </c>
      <c r="H18" s="21">
        <v>385437.14</v>
      </c>
      <c r="J18" s="21"/>
      <c r="K18" s="18"/>
      <c r="L18" s="18">
        <f t="shared" si="1"/>
        <v>385437.14</v>
      </c>
    </row>
    <row r="19" spans="1:12" s="17" customFormat="1" x14ac:dyDescent="0.2">
      <c r="A19" s="17" t="s">
        <v>14</v>
      </c>
      <c r="B19" s="18">
        <v>3059204.13</v>
      </c>
      <c r="D19" s="18"/>
      <c r="E19" s="18"/>
      <c r="F19" s="18">
        <f t="shared" si="2"/>
        <v>3059204.13</v>
      </c>
      <c r="G19" s="19">
        <f t="shared" si="3"/>
        <v>3059204.13</v>
      </c>
      <c r="H19" s="18">
        <v>2705584.61</v>
      </c>
      <c r="J19" s="18"/>
      <c r="K19" s="18"/>
      <c r="L19" s="18">
        <f t="shared" si="1"/>
        <v>2705584.61</v>
      </c>
    </row>
    <row r="20" spans="1:12" s="17" customFormat="1" x14ac:dyDescent="0.2">
      <c r="A20" s="17" t="s">
        <v>15</v>
      </c>
      <c r="B20" s="18">
        <v>341228.72</v>
      </c>
      <c r="D20" s="18"/>
      <c r="E20" s="18"/>
      <c r="F20" s="18">
        <f t="shared" si="2"/>
        <v>341228.72</v>
      </c>
      <c r="G20" s="19">
        <f t="shared" si="3"/>
        <v>341228.72</v>
      </c>
      <c r="H20" s="18">
        <v>258904.19</v>
      </c>
      <c r="J20" s="18"/>
      <c r="K20" s="18"/>
      <c r="L20" s="18">
        <f t="shared" si="1"/>
        <v>258904.19</v>
      </c>
    </row>
    <row r="21" spans="1:12" s="17" customFormat="1" x14ac:dyDescent="0.2">
      <c r="A21" s="17" t="s">
        <v>157</v>
      </c>
      <c r="B21" s="18">
        <v>432368.75</v>
      </c>
      <c r="D21" s="18"/>
      <c r="E21" s="18"/>
      <c r="F21" s="18">
        <f t="shared" si="2"/>
        <v>432368.75</v>
      </c>
      <c r="G21" s="19">
        <f t="shared" si="3"/>
        <v>432368.75</v>
      </c>
      <c r="H21" s="18">
        <v>435256</v>
      </c>
      <c r="J21" s="18"/>
      <c r="K21" s="18"/>
      <c r="L21" s="18">
        <f t="shared" si="1"/>
        <v>435256</v>
      </c>
    </row>
    <row r="22" spans="1:12" s="17" customFormat="1" x14ac:dyDescent="0.2">
      <c r="A22" s="17" t="s">
        <v>158</v>
      </c>
      <c r="B22" s="18">
        <v>407098.19</v>
      </c>
      <c r="D22" s="18"/>
      <c r="E22" s="18"/>
      <c r="F22" s="18">
        <f t="shared" si="2"/>
        <v>407098.19</v>
      </c>
      <c r="G22" s="19"/>
      <c r="H22" s="18">
        <v>410366.79</v>
      </c>
      <c r="J22" s="18"/>
      <c r="K22" s="18"/>
      <c r="L22" s="18">
        <f t="shared" si="1"/>
        <v>410366.79</v>
      </c>
    </row>
    <row r="23" spans="1:12" s="17" customFormat="1" x14ac:dyDescent="0.2">
      <c r="A23" s="17" t="s">
        <v>16</v>
      </c>
      <c r="B23" s="18">
        <v>246301.75</v>
      </c>
      <c r="D23" s="18"/>
      <c r="E23" s="18"/>
      <c r="F23" s="18">
        <f t="shared" si="2"/>
        <v>246301.75</v>
      </c>
      <c r="G23" s="19">
        <f>SUM(C23:F23)</f>
        <v>246301.75</v>
      </c>
      <c r="H23" s="18">
        <v>278652.33</v>
      </c>
      <c r="J23" s="18"/>
      <c r="K23" s="18"/>
      <c r="L23" s="18">
        <f t="shared" si="1"/>
        <v>278652.33</v>
      </c>
    </row>
    <row r="24" spans="1:12" s="17" customFormat="1" x14ac:dyDescent="0.2">
      <c r="A24" s="17" t="s">
        <v>17</v>
      </c>
      <c r="B24" s="18">
        <v>8721050.75</v>
      </c>
      <c r="D24" s="18"/>
      <c r="E24" s="18"/>
      <c r="F24" s="18">
        <f t="shared" si="2"/>
        <v>8721050.75</v>
      </c>
      <c r="G24" s="19">
        <f>SUM(C24:F24)</f>
        <v>8721050.75</v>
      </c>
      <c r="H24" s="18">
        <v>10110148.619999999</v>
      </c>
      <c r="J24" s="18"/>
      <c r="K24" s="18"/>
      <c r="L24" s="18">
        <f t="shared" si="1"/>
        <v>10110148.619999999</v>
      </c>
    </row>
    <row r="25" spans="1:12" s="14" customFormat="1" x14ac:dyDescent="0.2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">
      <c r="A26" s="24" t="s">
        <v>5</v>
      </c>
      <c r="B26" s="18">
        <f>SUM(B10:B25)</f>
        <v>49863000.75</v>
      </c>
      <c r="C26" s="181">
        <f>SUM(C10:C25)</f>
        <v>4221130.3899999997</v>
      </c>
      <c r="D26" s="18">
        <f>SUM(D10:D24)</f>
        <v>3998800</v>
      </c>
      <c r="E26" s="18">
        <f t="shared" ref="E26" si="4">SUM(E10:E25)</f>
        <v>0</v>
      </c>
      <c r="F26" s="18">
        <f>SUM(B26:E26)</f>
        <v>58082931.140000001</v>
      </c>
      <c r="G26" s="19">
        <f t="shared" ref="G26:K26" si="5">SUM(G10:G25)</f>
        <v>65290280.43</v>
      </c>
      <c r="H26" s="18">
        <f>SUM(H10:H25)</f>
        <v>45475608.569999993</v>
      </c>
      <c r="I26" s="181">
        <f>SUM(I10:I25)</f>
        <v>3973170.56</v>
      </c>
      <c r="J26" s="18">
        <f>SUM(J10:J24)</f>
        <v>2998010</v>
      </c>
      <c r="K26" s="18">
        <f t="shared" si="5"/>
        <v>0</v>
      </c>
      <c r="L26" s="18">
        <f>SUM(H26:K26)</f>
        <v>52446789.129999995</v>
      </c>
    </row>
    <row r="27" spans="1:12" x14ac:dyDescent="0.2">
      <c r="B27" s="3"/>
      <c r="C27" s="3"/>
      <c r="D27" s="3"/>
      <c r="E27" s="3"/>
      <c r="F27" s="3"/>
      <c r="G27" s="10"/>
    </row>
    <row r="28" spans="1:12" x14ac:dyDescent="0.2">
      <c r="A28" t="s">
        <v>18</v>
      </c>
      <c r="B28" s="3"/>
      <c r="C28" s="3"/>
      <c r="D28" s="3"/>
      <c r="E28" s="3"/>
      <c r="F28" s="3">
        <f>SUM(B28:E28)</f>
        <v>0</v>
      </c>
      <c r="G28" s="10"/>
      <c r="H28" s="3">
        <v>-4387392.18</v>
      </c>
      <c r="I28" s="3">
        <v>-247959.83</v>
      </c>
      <c r="J28" s="3">
        <v>-1000790</v>
      </c>
      <c r="L28" s="3">
        <f>SUM(H28:K28)</f>
        <v>-5636142.0099999998</v>
      </c>
    </row>
    <row r="29" spans="1:12" x14ac:dyDescent="0.2">
      <c r="B29" s="3"/>
      <c r="C29" s="22"/>
      <c r="D29" s="3"/>
      <c r="E29" s="3"/>
      <c r="F29" s="7"/>
      <c r="G29" s="23"/>
      <c r="L29"/>
    </row>
    <row r="30" spans="1:12" x14ac:dyDescent="0.2">
      <c r="B30" s="3"/>
      <c r="C30" s="3"/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117</v>
      </c>
    </row>
    <row r="34" spans="2:12" x14ac:dyDescent="0.2">
      <c r="B34" s="3"/>
      <c r="C34" s="3"/>
      <c r="D34" s="3"/>
      <c r="E34" s="3" t="s">
        <v>175</v>
      </c>
      <c r="F34" s="3"/>
      <c r="G34" s="25"/>
      <c r="K34" s="3" t="s">
        <v>176</v>
      </c>
    </row>
    <row r="35" spans="2:12" x14ac:dyDescent="0.2">
      <c r="B35" s="3"/>
      <c r="C35" s="3"/>
      <c r="D35" s="3"/>
      <c r="E35" s="3" t="s">
        <v>111</v>
      </c>
      <c r="F35" s="3"/>
      <c r="G35" s="25"/>
      <c r="K35" s="3" t="s">
        <v>108</v>
      </c>
    </row>
    <row r="36" spans="2:12" x14ac:dyDescent="0.2">
      <c r="B36" s="3"/>
      <c r="C36" s="3"/>
      <c r="D36" s="3"/>
      <c r="E36" s="3" t="s">
        <v>112</v>
      </c>
      <c r="F36" s="3"/>
      <c r="G36" s="25"/>
      <c r="K36" s="3" t="s">
        <v>109</v>
      </c>
    </row>
    <row r="37" spans="2:12" x14ac:dyDescent="0.2">
      <c r="B37" s="3"/>
      <c r="C37" s="3"/>
      <c r="D37" s="3"/>
      <c r="E37" s="3" t="s">
        <v>113</v>
      </c>
      <c r="F37" s="3"/>
      <c r="G37" s="25"/>
      <c r="K37" s="3" t="s">
        <v>110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showGridLines="0" tabSelected="1" topLeftCell="A81" zoomScale="120" zoomScaleNormal="120" workbookViewId="0">
      <selection activeCell="H114" sqref="H114"/>
    </sheetView>
  </sheetViews>
  <sheetFormatPr defaultRowHeight="12.75" x14ac:dyDescent="0.2"/>
  <cols>
    <col min="1" max="1" width="31.7109375" style="26" customWidth="1"/>
    <col min="2" max="2" width="23.5703125" style="93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53" customWidth="1"/>
    <col min="9" max="9" width="0" style="3" hidden="1" customWidth="1"/>
    <col min="10" max="10" width="11.85546875" style="3" bestFit="1" customWidth="1"/>
    <col min="11" max="11" width="12.7109375" customWidth="1"/>
    <col min="12" max="12" width="12" style="153" customWidth="1"/>
  </cols>
  <sheetData>
    <row r="2" spans="1:12" x14ac:dyDescent="0.2">
      <c r="A2"/>
      <c r="B2" s="11"/>
      <c r="C2"/>
      <c r="D2"/>
      <c r="E2" s="30"/>
      <c r="F2" s="3"/>
      <c r="H2" s="36" t="s">
        <v>218</v>
      </c>
      <c r="I2" s="31" t="s">
        <v>19</v>
      </c>
      <c r="J2" s="31" t="s">
        <v>88</v>
      </c>
      <c r="K2" s="36" t="s">
        <v>95</v>
      </c>
      <c r="L2" s="36" t="s">
        <v>177</v>
      </c>
    </row>
    <row r="3" spans="1:12" x14ac:dyDescent="0.2">
      <c r="A3" s="33" t="s">
        <v>20</v>
      </c>
      <c r="B3" s="97" t="s">
        <v>21</v>
      </c>
      <c r="C3" s="33" t="s">
        <v>22</v>
      </c>
      <c r="D3" s="34" t="s">
        <v>23</v>
      </c>
      <c r="E3" s="35" t="s">
        <v>24</v>
      </c>
      <c r="F3" s="36" t="s">
        <v>25</v>
      </c>
      <c r="G3" s="36" t="s">
        <v>26</v>
      </c>
      <c r="H3" s="36" t="s">
        <v>27</v>
      </c>
      <c r="I3" s="31" t="s">
        <v>28</v>
      </c>
      <c r="J3" s="31" t="s">
        <v>89</v>
      </c>
      <c r="K3" s="36" t="s">
        <v>27</v>
      </c>
      <c r="L3" s="36" t="s">
        <v>27</v>
      </c>
    </row>
    <row r="4" spans="1:12" s="16" customFormat="1" x14ac:dyDescent="0.2">
      <c r="A4" s="37"/>
      <c r="B4" s="98" t="s">
        <v>29</v>
      </c>
      <c r="C4" s="38" t="s">
        <v>30</v>
      </c>
      <c r="D4" s="39" t="s">
        <v>31</v>
      </c>
      <c r="E4" s="40" t="s">
        <v>32</v>
      </c>
      <c r="F4" s="41" t="s">
        <v>33</v>
      </c>
      <c r="G4" s="41" t="s">
        <v>34</v>
      </c>
      <c r="H4" s="41" t="s">
        <v>35</v>
      </c>
      <c r="I4" s="42" t="s">
        <v>36</v>
      </c>
      <c r="J4" s="42" t="s">
        <v>35</v>
      </c>
      <c r="K4" s="41" t="s">
        <v>35</v>
      </c>
      <c r="L4" s="41" t="s">
        <v>35</v>
      </c>
    </row>
    <row r="5" spans="1:12" ht="12" customHeight="1" x14ac:dyDescent="0.2">
      <c r="A5" s="43" t="s">
        <v>37</v>
      </c>
      <c r="B5" s="87" t="s">
        <v>228</v>
      </c>
      <c r="D5" s="91">
        <v>42185</v>
      </c>
      <c r="E5" s="30">
        <v>23219606.120000001</v>
      </c>
      <c r="F5" s="30">
        <v>23219606.120000001</v>
      </c>
      <c r="G5" s="30">
        <v>23219606.120000001</v>
      </c>
      <c r="H5" s="176">
        <v>16354.05</v>
      </c>
      <c r="J5" s="193">
        <f>SUM(H5+K5+L5)</f>
        <v>45417.770000000004</v>
      </c>
      <c r="K5" s="176">
        <v>9818.9500000000007</v>
      </c>
      <c r="L5" s="176">
        <v>19244.77</v>
      </c>
    </row>
    <row r="6" spans="1:12" ht="12" customHeight="1" x14ac:dyDescent="0.2">
      <c r="A6" s="43"/>
      <c r="B6" s="87" t="s">
        <v>229</v>
      </c>
      <c r="D6" s="91">
        <v>42185</v>
      </c>
      <c r="E6" s="30">
        <v>800</v>
      </c>
      <c r="F6" s="30">
        <v>800</v>
      </c>
      <c r="G6" s="28">
        <v>800</v>
      </c>
      <c r="H6" s="153">
        <v>6.56</v>
      </c>
      <c r="J6" s="3">
        <f>SUM(H6+K6+L6)</f>
        <v>79.069999999999993</v>
      </c>
      <c r="K6" s="153">
        <v>38.32</v>
      </c>
      <c r="L6" s="153">
        <v>34.19</v>
      </c>
    </row>
    <row r="7" spans="1:12" x14ac:dyDescent="0.2">
      <c r="B7" s="93" t="s">
        <v>187</v>
      </c>
      <c r="C7" s="26" t="s">
        <v>165</v>
      </c>
      <c r="D7" s="45">
        <v>42632</v>
      </c>
      <c r="E7" s="28">
        <v>248000</v>
      </c>
      <c r="F7" s="28">
        <v>248000</v>
      </c>
      <c r="G7" s="28">
        <v>248386.63</v>
      </c>
      <c r="H7" s="153">
        <v>594</v>
      </c>
      <c r="J7" s="3">
        <f t="shared" ref="J7:J32" si="0">SUM(H7+K7+L7)</f>
        <v>1782</v>
      </c>
      <c r="K7" s="153">
        <v>594</v>
      </c>
      <c r="L7" s="153">
        <v>594</v>
      </c>
    </row>
    <row r="8" spans="1:12" x14ac:dyDescent="0.2">
      <c r="B8" s="162" t="s">
        <v>186</v>
      </c>
      <c r="C8" s="26" t="s">
        <v>167</v>
      </c>
      <c r="D8" s="45">
        <v>42637</v>
      </c>
      <c r="E8" s="28">
        <v>248000</v>
      </c>
      <c r="F8" s="28">
        <v>248000</v>
      </c>
      <c r="G8" s="28">
        <v>248763.1</v>
      </c>
      <c r="H8" s="153">
        <v>562.5</v>
      </c>
      <c r="J8" s="3">
        <f t="shared" si="0"/>
        <v>1687.5</v>
      </c>
      <c r="K8" s="153">
        <v>562.5</v>
      </c>
      <c r="L8" s="153">
        <v>562.5</v>
      </c>
    </row>
    <row r="9" spans="1:12" s="93" customFormat="1" x14ac:dyDescent="0.2">
      <c r="A9" s="173" t="s">
        <v>224</v>
      </c>
      <c r="B9" s="24" t="s">
        <v>143</v>
      </c>
      <c r="C9" s="160" t="s">
        <v>139</v>
      </c>
      <c r="D9" s="91">
        <v>42272</v>
      </c>
      <c r="E9" s="30">
        <v>248000</v>
      </c>
      <c r="F9" s="30">
        <v>248000</v>
      </c>
      <c r="G9" s="30">
        <v>248139.38</v>
      </c>
      <c r="H9" s="157">
        <v>311.39999999999998</v>
      </c>
      <c r="I9" s="3"/>
      <c r="J9" s="3">
        <f t="shared" si="0"/>
        <v>934.19999999999993</v>
      </c>
      <c r="K9" s="157">
        <v>311.39999999999998</v>
      </c>
      <c r="L9" s="157">
        <v>311.39999999999998</v>
      </c>
    </row>
    <row r="10" spans="1:12" s="93" customFormat="1" x14ac:dyDescent="0.2">
      <c r="A10" s="173" t="s">
        <v>223</v>
      </c>
      <c r="B10" s="24" t="s">
        <v>162</v>
      </c>
      <c r="C10" s="160" t="s">
        <v>141</v>
      </c>
      <c r="D10" s="91">
        <v>42335</v>
      </c>
      <c r="E10" s="194">
        <v>248000</v>
      </c>
      <c r="F10" s="30">
        <v>248000</v>
      </c>
      <c r="G10" s="30">
        <v>248193.44</v>
      </c>
      <c r="H10" s="157">
        <v>468.9</v>
      </c>
      <c r="I10" s="3"/>
      <c r="J10" s="3">
        <f t="shared" si="0"/>
        <v>1406.6999999999998</v>
      </c>
      <c r="K10" s="157">
        <v>468.9</v>
      </c>
      <c r="L10" s="157">
        <v>468.9</v>
      </c>
    </row>
    <row r="11" spans="1:12" s="93" customFormat="1" x14ac:dyDescent="0.2">
      <c r="A11" s="173" t="s">
        <v>225</v>
      </c>
      <c r="B11" s="24" t="s">
        <v>193</v>
      </c>
      <c r="C11" s="160" t="s">
        <v>194</v>
      </c>
      <c r="D11" s="91">
        <v>42758</v>
      </c>
      <c r="E11" s="30">
        <v>248000</v>
      </c>
      <c r="F11" s="30">
        <v>248000</v>
      </c>
      <c r="G11" s="30">
        <v>249049.78</v>
      </c>
      <c r="H11" s="157">
        <v>592.20000000000005</v>
      </c>
      <c r="I11" s="3"/>
      <c r="J11" s="3">
        <f t="shared" si="0"/>
        <v>1039.6400000000001</v>
      </c>
      <c r="K11" s="157">
        <v>0</v>
      </c>
      <c r="L11" s="157">
        <v>447.44</v>
      </c>
    </row>
    <row r="12" spans="1:12" s="93" customFormat="1" x14ac:dyDescent="0.2">
      <c r="A12" s="173" t="s">
        <v>226</v>
      </c>
      <c r="B12" s="24" t="s">
        <v>163</v>
      </c>
      <c r="C12" s="160" t="s">
        <v>142</v>
      </c>
      <c r="D12" s="91">
        <v>42338</v>
      </c>
      <c r="E12" s="30">
        <v>248000</v>
      </c>
      <c r="F12" s="30">
        <v>248000</v>
      </c>
      <c r="G12" s="28">
        <v>248167.65</v>
      </c>
      <c r="H12" s="157">
        <v>312.3</v>
      </c>
      <c r="I12" s="3"/>
      <c r="J12" s="3">
        <f t="shared" si="0"/>
        <v>936.90000000000009</v>
      </c>
      <c r="K12" s="157">
        <v>312.3</v>
      </c>
      <c r="L12" s="157">
        <v>312.3</v>
      </c>
    </row>
    <row r="13" spans="1:12" s="93" customFormat="1" x14ac:dyDescent="0.2">
      <c r="A13" s="173" t="s">
        <v>219</v>
      </c>
      <c r="B13" s="93" t="s">
        <v>180</v>
      </c>
      <c r="C13" s="160" t="s">
        <v>146</v>
      </c>
      <c r="D13" s="91">
        <v>42341</v>
      </c>
      <c r="E13" s="30">
        <v>248000</v>
      </c>
      <c r="F13" s="30">
        <v>248000</v>
      </c>
      <c r="G13" s="28">
        <v>248475.42</v>
      </c>
      <c r="H13" s="157">
        <v>342.9</v>
      </c>
      <c r="I13" s="3"/>
      <c r="J13" s="3">
        <f t="shared" si="0"/>
        <v>1028.6999999999998</v>
      </c>
      <c r="K13" s="157">
        <v>342.9</v>
      </c>
      <c r="L13" s="157">
        <v>342.9</v>
      </c>
    </row>
    <row r="14" spans="1:12" s="93" customFormat="1" x14ac:dyDescent="0.2">
      <c r="A14" s="173" t="s">
        <v>221</v>
      </c>
      <c r="B14" s="93" t="s">
        <v>181</v>
      </c>
      <c r="C14" s="160" t="s">
        <v>147</v>
      </c>
      <c r="D14" s="91">
        <v>42342</v>
      </c>
      <c r="E14" s="30">
        <v>248000</v>
      </c>
      <c r="F14" s="30">
        <v>248000</v>
      </c>
      <c r="G14" s="28">
        <v>248468.47</v>
      </c>
      <c r="H14" s="157">
        <v>374.4</v>
      </c>
      <c r="I14" s="3"/>
      <c r="J14" s="3">
        <f t="shared" si="0"/>
        <v>1123.1999999999998</v>
      </c>
      <c r="K14" s="157">
        <v>374.4</v>
      </c>
      <c r="L14" s="157">
        <v>374.4</v>
      </c>
    </row>
    <row r="15" spans="1:12" s="93" customFormat="1" x14ac:dyDescent="0.2">
      <c r="A15" s="173" t="s">
        <v>222</v>
      </c>
      <c r="B15" s="93" t="s">
        <v>183</v>
      </c>
      <c r="C15" s="160" t="s">
        <v>171</v>
      </c>
      <c r="D15" s="45">
        <v>42654</v>
      </c>
      <c r="E15" s="30">
        <v>248000</v>
      </c>
      <c r="F15" s="30">
        <v>248000</v>
      </c>
      <c r="G15" s="28">
        <v>248893.3</v>
      </c>
      <c r="H15" s="153">
        <v>594</v>
      </c>
      <c r="I15" s="3"/>
      <c r="J15" s="3">
        <f t="shared" si="0"/>
        <v>1735.8</v>
      </c>
      <c r="K15" s="153">
        <v>547.79999999999995</v>
      </c>
      <c r="L15" s="153">
        <v>594</v>
      </c>
    </row>
    <row r="16" spans="1:12" s="93" customFormat="1" x14ac:dyDescent="0.2">
      <c r="A16" s="174" t="s">
        <v>220</v>
      </c>
      <c r="B16" s="93" t="s">
        <v>185</v>
      </c>
      <c r="C16" s="47" t="s">
        <v>179</v>
      </c>
      <c r="D16" s="91">
        <v>42608</v>
      </c>
      <c r="E16" s="30">
        <v>248000</v>
      </c>
      <c r="F16" s="30">
        <v>248000</v>
      </c>
      <c r="G16" s="28">
        <v>248280.24</v>
      </c>
      <c r="H16" s="153">
        <v>372.6</v>
      </c>
      <c r="I16" s="3"/>
      <c r="J16" s="3">
        <f t="shared" si="0"/>
        <v>505.08000000000004</v>
      </c>
      <c r="K16" s="153">
        <v>0</v>
      </c>
      <c r="L16" s="153">
        <v>132.47999999999999</v>
      </c>
    </row>
    <row r="17" spans="1:14" s="93" customFormat="1" x14ac:dyDescent="0.2">
      <c r="A17" s="175" t="s">
        <v>227</v>
      </c>
      <c r="B17" s="93" t="s">
        <v>188</v>
      </c>
      <c r="C17" s="47" t="s">
        <v>189</v>
      </c>
      <c r="D17" s="91">
        <v>42611</v>
      </c>
      <c r="E17" s="30">
        <v>248000</v>
      </c>
      <c r="F17" s="30">
        <v>248000</v>
      </c>
      <c r="G17" s="28">
        <v>248124</v>
      </c>
      <c r="H17" s="153">
        <v>342</v>
      </c>
      <c r="I17" s="3"/>
      <c r="J17" s="3">
        <f t="shared" si="0"/>
        <v>463.6</v>
      </c>
      <c r="K17" s="153">
        <v>0</v>
      </c>
      <c r="L17" s="153">
        <v>121.6</v>
      </c>
    </row>
    <row r="18" spans="1:14" s="93" customFormat="1" x14ac:dyDescent="0.2">
      <c r="A18" s="175" t="s">
        <v>239</v>
      </c>
      <c r="B18" s="93" t="s">
        <v>190</v>
      </c>
      <c r="C18" s="47" t="s">
        <v>191</v>
      </c>
      <c r="D18" s="91">
        <v>42762</v>
      </c>
      <c r="E18" s="30">
        <v>2000000</v>
      </c>
      <c r="F18" s="30">
        <v>2000000</v>
      </c>
      <c r="G18" s="28">
        <v>1999000</v>
      </c>
      <c r="H18" s="153">
        <v>3000.6</v>
      </c>
      <c r="I18" s="3"/>
      <c r="J18" s="3">
        <f t="shared" si="0"/>
        <v>5201.04</v>
      </c>
      <c r="K18" s="153">
        <v>0</v>
      </c>
      <c r="L18" s="153">
        <v>2200.44</v>
      </c>
    </row>
    <row r="19" spans="1:14" s="93" customFormat="1" x14ac:dyDescent="0.2">
      <c r="A19" s="175" t="s">
        <v>240</v>
      </c>
      <c r="B19" s="93" t="s">
        <v>195</v>
      </c>
      <c r="C19" s="47" t="s">
        <v>196</v>
      </c>
      <c r="D19" s="91">
        <v>42765</v>
      </c>
      <c r="E19" s="30">
        <v>248000</v>
      </c>
      <c r="F19" s="30">
        <v>248000</v>
      </c>
      <c r="G19" s="28">
        <v>248873.95</v>
      </c>
      <c r="H19" s="153">
        <v>592.20000000000005</v>
      </c>
      <c r="I19" s="3"/>
      <c r="J19" s="3">
        <f t="shared" si="0"/>
        <v>945</v>
      </c>
      <c r="K19" s="153">
        <v>0</v>
      </c>
      <c r="L19" s="153">
        <v>352.8</v>
      </c>
      <c r="M19"/>
    </row>
    <row r="20" spans="1:14" s="93" customFormat="1" x14ac:dyDescent="0.2">
      <c r="A20" s="26"/>
      <c r="B20" s="93" t="s">
        <v>231</v>
      </c>
      <c r="C20" s="47" t="s">
        <v>238</v>
      </c>
      <c r="D20" s="91">
        <v>42781</v>
      </c>
      <c r="E20" s="30">
        <v>1000000</v>
      </c>
      <c r="F20" s="30">
        <v>1000000</v>
      </c>
      <c r="G20" s="28">
        <v>999010</v>
      </c>
      <c r="H20" s="153">
        <v>2059.02</v>
      </c>
      <c r="I20" s="3"/>
      <c r="J20" s="3">
        <f t="shared" si="0"/>
        <v>2059.02</v>
      </c>
      <c r="K20" s="153">
        <v>0</v>
      </c>
      <c r="L20" s="153">
        <v>0</v>
      </c>
      <c r="M20"/>
    </row>
    <row r="21" spans="1:14" s="93" customFormat="1" x14ac:dyDescent="0.2">
      <c r="A21" s="26"/>
      <c r="B21" s="93" t="s">
        <v>198</v>
      </c>
      <c r="C21" s="47" t="s">
        <v>199</v>
      </c>
      <c r="D21" s="91">
        <v>42443</v>
      </c>
      <c r="E21" s="30">
        <v>248000</v>
      </c>
      <c r="F21" s="30">
        <v>248000</v>
      </c>
      <c r="G21" s="28">
        <v>247826.4</v>
      </c>
      <c r="H21" s="153">
        <v>310.5</v>
      </c>
      <c r="I21" s="3"/>
      <c r="J21" s="3">
        <f t="shared" si="0"/>
        <v>400.2</v>
      </c>
      <c r="K21" s="153">
        <v>0</v>
      </c>
      <c r="L21" s="153">
        <v>89.7</v>
      </c>
      <c r="M21"/>
      <c r="N21"/>
    </row>
    <row r="22" spans="1:14" ht="12.75" customHeight="1" x14ac:dyDescent="0.2">
      <c r="B22" s="93" t="s">
        <v>200</v>
      </c>
      <c r="C22" s="47" t="s">
        <v>201</v>
      </c>
      <c r="D22" s="91">
        <v>42443</v>
      </c>
      <c r="E22" s="30">
        <v>248000</v>
      </c>
      <c r="F22" s="30">
        <v>248000</v>
      </c>
      <c r="G22" s="28">
        <v>247652.8</v>
      </c>
      <c r="H22" s="153">
        <v>248.4</v>
      </c>
      <c r="J22" s="3">
        <f t="shared" si="0"/>
        <v>320.16000000000003</v>
      </c>
      <c r="K22" s="153">
        <v>0</v>
      </c>
      <c r="L22" s="153">
        <v>71.760000000000005</v>
      </c>
    </row>
    <row r="23" spans="1:14" ht="12.75" customHeight="1" x14ac:dyDescent="0.2">
      <c r="B23" s="93" t="s">
        <v>202</v>
      </c>
      <c r="C23" s="47" t="s">
        <v>203</v>
      </c>
      <c r="D23" s="91">
        <v>42531</v>
      </c>
      <c r="E23" s="30">
        <v>248000</v>
      </c>
      <c r="F23" s="30">
        <v>248000</v>
      </c>
      <c r="G23" s="28">
        <v>247652.8</v>
      </c>
      <c r="H23" s="153">
        <v>310.52</v>
      </c>
      <c r="J23" s="3">
        <f t="shared" si="0"/>
        <v>379.52</v>
      </c>
      <c r="K23" s="153">
        <v>0</v>
      </c>
      <c r="L23" s="153">
        <v>69</v>
      </c>
    </row>
    <row r="24" spans="1:14" ht="12.75" customHeight="1" x14ac:dyDescent="0.2">
      <c r="B24" s="93" t="s">
        <v>204</v>
      </c>
      <c r="C24" s="47" t="s">
        <v>205</v>
      </c>
      <c r="D24" s="91">
        <v>42626</v>
      </c>
      <c r="E24" s="30">
        <v>248000</v>
      </c>
      <c r="F24" s="30">
        <v>248000</v>
      </c>
      <c r="G24" s="28">
        <v>248223.2</v>
      </c>
      <c r="H24" s="153">
        <v>372.5</v>
      </c>
      <c r="J24" s="3">
        <f t="shared" si="0"/>
        <v>447.02</v>
      </c>
      <c r="K24" s="153">
        <v>0</v>
      </c>
      <c r="L24" s="153">
        <v>74.52</v>
      </c>
    </row>
    <row r="25" spans="1:14" ht="12.75" customHeight="1" x14ac:dyDescent="0.2">
      <c r="B25" s="93" t="s">
        <v>184</v>
      </c>
      <c r="C25" s="47" t="s">
        <v>144</v>
      </c>
      <c r="D25" s="91">
        <v>41996</v>
      </c>
      <c r="E25" s="3">
        <v>0</v>
      </c>
      <c r="F25" s="3">
        <v>0</v>
      </c>
      <c r="G25" s="3">
        <v>0</v>
      </c>
      <c r="H25" s="3">
        <v>0</v>
      </c>
      <c r="J25" s="3">
        <f t="shared" si="0"/>
        <v>943.28</v>
      </c>
      <c r="K25" s="153">
        <v>807.64</v>
      </c>
      <c r="L25" s="3">
        <v>135.63999999999999</v>
      </c>
    </row>
    <row r="26" spans="1:14" ht="12.75" customHeight="1" x14ac:dyDescent="0.2">
      <c r="A26" s="195" t="s">
        <v>192</v>
      </c>
      <c r="B26" s="93" t="s">
        <v>184</v>
      </c>
      <c r="C26" s="47" t="s">
        <v>145</v>
      </c>
      <c r="D26" s="91">
        <v>41996</v>
      </c>
      <c r="E26" s="3">
        <v>0</v>
      </c>
      <c r="F26" s="3">
        <v>0</v>
      </c>
      <c r="G26" s="3">
        <v>0</v>
      </c>
      <c r="H26" s="3">
        <v>0</v>
      </c>
      <c r="J26" s="3">
        <f t="shared" si="0"/>
        <v>943.28</v>
      </c>
      <c r="K26" s="153">
        <v>807.64</v>
      </c>
      <c r="L26" s="3">
        <v>135.63999999999999</v>
      </c>
    </row>
    <row r="27" spans="1:14" ht="12.75" customHeight="1" x14ac:dyDescent="0.2">
      <c r="A27" s="120" t="s">
        <v>242</v>
      </c>
      <c r="B27" s="24" t="s">
        <v>232</v>
      </c>
      <c r="C27" s="160" t="s">
        <v>140</v>
      </c>
      <c r="D27" s="91">
        <v>42335</v>
      </c>
      <c r="E27" s="3">
        <v>0</v>
      </c>
      <c r="F27" s="3">
        <v>0</v>
      </c>
      <c r="G27" s="3">
        <v>0</v>
      </c>
      <c r="H27" s="3">
        <v>0</v>
      </c>
      <c r="J27" s="3">
        <f t="shared" si="0"/>
        <v>520.25</v>
      </c>
      <c r="K27" s="157">
        <v>437.4</v>
      </c>
      <c r="L27" s="3">
        <v>82.85</v>
      </c>
    </row>
    <row r="28" spans="1:14" ht="12.75" customHeight="1" x14ac:dyDescent="0.2">
      <c r="A28" s="43"/>
      <c r="B28" s="24" t="s">
        <v>233</v>
      </c>
      <c r="C28" s="160" t="s">
        <v>138</v>
      </c>
      <c r="D28" s="91">
        <v>42331</v>
      </c>
      <c r="E28" s="3">
        <v>0</v>
      </c>
      <c r="F28" s="3">
        <v>0</v>
      </c>
      <c r="G28" s="3">
        <v>0</v>
      </c>
      <c r="H28" s="3">
        <v>0</v>
      </c>
      <c r="J28" s="3">
        <f t="shared" si="0"/>
        <v>804.21</v>
      </c>
      <c r="K28" s="157">
        <v>500.4</v>
      </c>
      <c r="L28" s="3">
        <v>303.81</v>
      </c>
    </row>
    <row r="29" spans="1:14" ht="12.75" customHeight="1" x14ac:dyDescent="0.2">
      <c r="A29" s="43"/>
      <c r="B29" s="93" t="s">
        <v>184</v>
      </c>
      <c r="C29" s="47" t="s">
        <v>159</v>
      </c>
      <c r="D29" s="91">
        <v>42008</v>
      </c>
      <c r="E29" s="3">
        <v>0</v>
      </c>
      <c r="F29" s="3">
        <v>0</v>
      </c>
      <c r="G29" s="3">
        <v>0</v>
      </c>
      <c r="H29" s="3">
        <v>0</v>
      </c>
      <c r="J29" s="3">
        <f t="shared" si="0"/>
        <v>1012.1800000000001</v>
      </c>
      <c r="K29" s="29">
        <v>876.6</v>
      </c>
      <c r="L29" s="3">
        <v>135.58000000000001</v>
      </c>
    </row>
    <row r="30" spans="1:14" ht="12.75" customHeight="1" x14ac:dyDescent="0.2">
      <c r="A30" s="43"/>
      <c r="B30" s="93" t="s">
        <v>184</v>
      </c>
      <c r="C30" s="47" t="s">
        <v>160</v>
      </c>
      <c r="D30" s="91">
        <v>42008</v>
      </c>
      <c r="E30" s="3">
        <v>0</v>
      </c>
      <c r="F30" s="3">
        <v>0</v>
      </c>
      <c r="G30" s="3">
        <v>0</v>
      </c>
      <c r="H30" s="3">
        <v>0</v>
      </c>
      <c r="J30" s="3">
        <f t="shared" si="0"/>
        <v>1012.1800000000001</v>
      </c>
      <c r="K30" s="153">
        <v>876.6</v>
      </c>
      <c r="L30" s="3">
        <v>135.58000000000001</v>
      </c>
    </row>
    <row r="31" spans="1:14" ht="12.75" customHeight="1" x14ac:dyDescent="0.2">
      <c r="A31" s="92"/>
      <c r="B31" s="93" t="s">
        <v>237</v>
      </c>
      <c r="C31" s="160" t="s">
        <v>106</v>
      </c>
      <c r="D31" s="91">
        <v>42019</v>
      </c>
      <c r="E31" s="3">
        <v>0</v>
      </c>
      <c r="F31" s="3">
        <v>0</v>
      </c>
      <c r="G31" s="3">
        <v>0</v>
      </c>
      <c r="H31" s="3">
        <v>0</v>
      </c>
      <c r="J31" s="3">
        <f t="shared" si="0"/>
        <v>348.64</v>
      </c>
      <c r="K31" s="157">
        <v>311.39999999999998</v>
      </c>
      <c r="L31" s="3">
        <v>37.24</v>
      </c>
    </row>
    <row r="32" spans="1:14" x14ac:dyDescent="0.2">
      <c r="A32" s="120"/>
      <c r="B32" s="24" t="s">
        <v>236</v>
      </c>
      <c r="C32" s="160" t="s">
        <v>137</v>
      </c>
      <c r="D32" s="91">
        <v>42058</v>
      </c>
      <c r="E32" s="3">
        <v>0</v>
      </c>
      <c r="F32" s="3">
        <v>0</v>
      </c>
      <c r="G32" s="3">
        <v>0</v>
      </c>
      <c r="H32" s="3">
        <v>0</v>
      </c>
      <c r="J32" s="3">
        <f t="shared" si="0"/>
        <v>541.18000000000006</v>
      </c>
      <c r="K32" s="157">
        <v>342</v>
      </c>
      <c r="L32" s="3">
        <v>199.18</v>
      </c>
    </row>
    <row r="33" spans="1:14" s="93" customFormat="1" x14ac:dyDescent="0.2">
      <c r="B33" s="162" t="s">
        <v>235</v>
      </c>
      <c r="C33" s="163" t="s">
        <v>115</v>
      </c>
      <c r="D33" s="91">
        <v>42005</v>
      </c>
      <c r="E33" s="3">
        <v>0</v>
      </c>
      <c r="F33" s="3">
        <v>0</v>
      </c>
      <c r="G33" s="3">
        <v>0</v>
      </c>
      <c r="H33" s="3">
        <v>0</v>
      </c>
      <c r="I33" s="3"/>
      <c r="J33" s="3">
        <f>SUM(H33+K33+L33)</f>
        <v>744.28</v>
      </c>
      <c r="K33" s="157">
        <v>744.28</v>
      </c>
      <c r="L33" s="3">
        <v>0</v>
      </c>
      <c r="M33" s="89"/>
      <c r="N33"/>
    </row>
    <row r="34" spans="1:14" x14ac:dyDescent="0.2">
      <c r="A34" s="120" t="s">
        <v>230</v>
      </c>
      <c r="B34" s="93" t="s">
        <v>234</v>
      </c>
      <c r="C34" s="47" t="s">
        <v>197</v>
      </c>
      <c r="D34" s="91">
        <v>42793</v>
      </c>
      <c r="E34" s="3">
        <v>0</v>
      </c>
      <c r="F34" s="3">
        <v>0</v>
      </c>
      <c r="G34" s="3">
        <v>0</v>
      </c>
      <c r="H34" s="29">
        <v>325.85000000000002</v>
      </c>
      <c r="J34" s="3">
        <f t="shared" ref="J34" si="1">SUM(H34+K34+L34)</f>
        <v>514.01</v>
      </c>
      <c r="K34" s="153">
        <v>0</v>
      </c>
      <c r="L34" s="153">
        <v>188.16</v>
      </c>
      <c r="N34" s="93"/>
    </row>
    <row r="35" spans="1:14" x14ac:dyDescent="0.2">
      <c r="A35" s="120" t="s">
        <v>241</v>
      </c>
      <c r="B35" s="93" t="s">
        <v>182</v>
      </c>
      <c r="C35" s="160" t="s">
        <v>166</v>
      </c>
      <c r="D35" s="45">
        <v>42636</v>
      </c>
      <c r="E35" s="30"/>
      <c r="F35" s="30"/>
      <c r="G35" s="28"/>
      <c r="H35" s="153">
        <v>641.80999999999995</v>
      </c>
      <c r="J35" s="192">
        <f>SUM(H35+K35+L35)</f>
        <v>7442.2099999999991</v>
      </c>
      <c r="K35" s="153">
        <v>3400.2</v>
      </c>
      <c r="L35" s="153">
        <v>3400.2</v>
      </c>
      <c r="M35" s="93"/>
    </row>
    <row r="36" spans="1:14" ht="13.5" thickBot="1" x14ac:dyDescent="0.25">
      <c r="B36" s="103"/>
      <c r="C36" s="104" t="s">
        <v>92</v>
      </c>
      <c r="D36" s="105"/>
      <c r="E36" s="109">
        <f>SUM(E5:E35)</f>
        <v>30188406.120000001</v>
      </c>
      <c r="F36" s="109">
        <f>SUM(F5:F32)</f>
        <v>30188406.120000001</v>
      </c>
      <c r="G36" s="109">
        <f>SUM(G5:G32)</f>
        <v>30191586.68</v>
      </c>
      <c r="H36" s="154">
        <f>SUM(H5:H35)</f>
        <v>29089.210000000006</v>
      </c>
      <c r="I36" s="110"/>
      <c r="J36" s="188">
        <f>SUM(H36+K36+L36)</f>
        <v>82717.820000000007</v>
      </c>
      <c r="K36" s="154">
        <f>SUM(K5:K35)</f>
        <v>22475.629999999994</v>
      </c>
      <c r="L36" s="154">
        <f>SUM(L5:L35)</f>
        <v>31152.980000000003</v>
      </c>
    </row>
    <row r="37" spans="1:14" ht="13.5" thickTop="1" x14ac:dyDescent="0.2">
      <c r="B37" s="103"/>
      <c r="C37" s="104"/>
      <c r="D37" s="105"/>
      <c r="E37" s="196"/>
      <c r="F37" s="196"/>
      <c r="G37" s="196"/>
      <c r="H37" s="197"/>
      <c r="I37" s="198"/>
      <c r="K37" s="197"/>
      <c r="L37" s="197"/>
    </row>
    <row r="38" spans="1:14" x14ac:dyDescent="0.2">
      <c r="B38" s="103"/>
      <c r="C38" s="104"/>
      <c r="D38" s="105"/>
      <c r="E38" s="196"/>
      <c r="F38" s="196"/>
      <c r="G38" s="196"/>
      <c r="H38" s="197"/>
      <c r="I38" s="198"/>
      <c r="K38" s="197"/>
      <c r="L38" s="197"/>
    </row>
    <row r="39" spans="1:14" x14ac:dyDescent="0.2">
      <c r="B39" s="103"/>
      <c r="C39" s="104"/>
      <c r="D39" s="105"/>
      <c r="E39" s="196"/>
      <c r="F39" s="196"/>
      <c r="G39" s="196"/>
      <c r="H39" s="197"/>
      <c r="I39" s="198"/>
      <c r="K39" s="197"/>
      <c r="L39" s="197"/>
    </row>
    <row r="40" spans="1:14" x14ac:dyDescent="0.2">
      <c r="B40" s="103"/>
      <c r="C40" s="104"/>
      <c r="D40" s="105"/>
      <c r="E40" s="196"/>
      <c r="F40" s="196"/>
      <c r="G40" s="196"/>
      <c r="H40" s="197"/>
      <c r="I40" s="198"/>
      <c r="K40" s="197"/>
      <c r="L40" s="197"/>
    </row>
    <row r="41" spans="1:14" x14ac:dyDescent="0.2">
      <c r="B41" s="103"/>
      <c r="C41" s="104"/>
      <c r="D41" s="105"/>
      <c r="E41" s="196"/>
      <c r="F41" s="196"/>
      <c r="G41" s="196"/>
      <c r="H41" s="197"/>
      <c r="I41" s="198"/>
      <c r="K41" s="197"/>
      <c r="L41" s="197"/>
    </row>
    <row r="42" spans="1:14" x14ac:dyDescent="0.2">
      <c r="A42" s="90"/>
      <c r="B42" s="24"/>
      <c r="C42" s="88"/>
      <c r="D42" s="91"/>
      <c r="E42" s="11"/>
      <c r="G42" s="28"/>
      <c r="K42" s="153"/>
      <c r="N42" s="93"/>
    </row>
    <row r="43" spans="1:14" x14ac:dyDescent="0.2">
      <c r="A43" s="90"/>
      <c r="B43" s="24"/>
      <c r="C43" s="88"/>
      <c r="D43" s="91"/>
      <c r="E43" s="11"/>
      <c r="G43" s="28"/>
      <c r="K43" s="153"/>
      <c r="N43" s="93"/>
    </row>
    <row r="44" spans="1:14" s="92" customFormat="1" x14ac:dyDescent="0.2">
      <c r="A44"/>
      <c r="B44" s="11"/>
      <c r="C44"/>
      <c r="D44"/>
      <c r="E44" s="30"/>
      <c r="F44" s="3"/>
      <c r="G44" s="29"/>
      <c r="H44" s="36" t="s">
        <v>217</v>
      </c>
      <c r="I44" s="31" t="s">
        <v>19</v>
      </c>
      <c r="J44" s="31" t="s">
        <v>88</v>
      </c>
      <c r="K44" s="36" t="s">
        <v>95</v>
      </c>
      <c r="L44" s="36" t="s">
        <v>177</v>
      </c>
      <c r="M44"/>
      <c r="N44" s="11"/>
    </row>
    <row r="45" spans="1:14" s="11" customFormat="1" x14ac:dyDescent="0.2">
      <c r="A45" s="33" t="s">
        <v>20</v>
      </c>
      <c r="B45" s="97" t="s">
        <v>21</v>
      </c>
      <c r="C45" s="33" t="s">
        <v>22</v>
      </c>
      <c r="D45" s="34" t="s">
        <v>23</v>
      </c>
      <c r="E45" s="35" t="s">
        <v>24</v>
      </c>
      <c r="F45" s="36" t="s">
        <v>25</v>
      </c>
      <c r="G45" s="36" t="s">
        <v>26</v>
      </c>
      <c r="H45" s="36" t="s">
        <v>27</v>
      </c>
      <c r="I45" s="31" t="s">
        <v>28</v>
      </c>
      <c r="J45" s="31" t="s">
        <v>89</v>
      </c>
      <c r="K45" s="36" t="s">
        <v>27</v>
      </c>
      <c r="L45" s="36" t="s">
        <v>27</v>
      </c>
      <c r="M45"/>
    </row>
    <row r="46" spans="1:14" s="11" customFormat="1" x14ac:dyDescent="0.2">
      <c r="A46" s="37"/>
      <c r="B46" s="98" t="s">
        <v>29</v>
      </c>
      <c r="C46" s="38" t="s">
        <v>30</v>
      </c>
      <c r="D46" s="39" t="s">
        <v>31</v>
      </c>
      <c r="E46" s="40" t="s">
        <v>32</v>
      </c>
      <c r="F46" s="41" t="s">
        <v>33</v>
      </c>
      <c r="G46" s="41" t="s">
        <v>34</v>
      </c>
      <c r="H46" s="41" t="s">
        <v>35</v>
      </c>
      <c r="I46" s="42" t="s">
        <v>36</v>
      </c>
      <c r="J46" s="42" t="s">
        <v>35</v>
      </c>
      <c r="K46" s="41" t="s">
        <v>35</v>
      </c>
      <c r="L46" s="41" t="s">
        <v>35</v>
      </c>
      <c r="M46"/>
      <c r="N46"/>
    </row>
    <row r="47" spans="1:14" x14ac:dyDescent="0.2">
      <c r="A47" s="90"/>
      <c r="B47" s="24"/>
      <c r="C47" s="88"/>
      <c r="D47" s="91"/>
      <c r="E47" s="11"/>
      <c r="G47" s="28"/>
      <c r="K47" s="153"/>
      <c r="N47" s="93"/>
    </row>
    <row r="48" spans="1:14" s="93" customFormat="1" x14ac:dyDescent="0.2">
      <c r="A48" s="43" t="s">
        <v>7</v>
      </c>
      <c r="B48" s="87" t="s">
        <v>228</v>
      </c>
      <c r="C48" s="26"/>
      <c r="D48" s="91">
        <v>42185</v>
      </c>
      <c r="E48" s="30">
        <v>1498591.93</v>
      </c>
      <c r="F48" s="30">
        <v>1498591.93</v>
      </c>
      <c r="G48" s="30">
        <v>1498591.93</v>
      </c>
      <c r="H48" s="153">
        <v>764.85</v>
      </c>
      <c r="I48" s="3"/>
      <c r="J48" s="3">
        <f t="shared" ref="J48:J50" si="2">SUM(H48+K48+L48)</f>
        <v>2107.5500000000002</v>
      </c>
      <c r="K48" s="30">
        <v>659.55</v>
      </c>
      <c r="L48" s="153">
        <v>683.15</v>
      </c>
      <c r="N48"/>
    </row>
    <row r="49" spans="1:14" x14ac:dyDescent="0.2">
      <c r="A49" s="43"/>
      <c r="B49" s="87"/>
      <c r="C49"/>
      <c r="D49" s="91"/>
      <c r="E49" s="89"/>
      <c r="F49" s="89"/>
      <c r="G49" s="89"/>
      <c r="H49" s="30"/>
      <c r="K49" s="89"/>
      <c r="L49" s="30"/>
      <c r="M49" s="92"/>
    </row>
    <row r="50" spans="1:14" x14ac:dyDescent="0.2">
      <c r="A50" s="43" t="s">
        <v>96</v>
      </c>
      <c r="B50" s="87" t="s">
        <v>228</v>
      </c>
      <c r="D50" s="91">
        <v>42185</v>
      </c>
      <c r="E50" s="89">
        <v>1725367.86</v>
      </c>
      <c r="F50" s="89">
        <v>1725367.86</v>
      </c>
      <c r="G50" s="89">
        <v>1725367.86</v>
      </c>
      <c r="H50" s="89">
        <v>731.34</v>
      </c>
      <c r="J50" s="3">
        <f t="shared" si="2"/>
        <v>1447.16</v>
      </c>
      <c r="K50" s="89">
        <v>364.02</v>
      </c>
      <c r="L50" s="89">
        <v>351.8</v>
      </c>
      <c r="M50" s="11"/>
      <c r="N50" s="93"/>
    </row>
    <row r="51" spans="1:14" s="93" customFormat="1" x14ac:dyDescent="0.2">
      <c r="A51" s="48"/>
      <c r="B51" s="99"/>
      <c r="C51" s="49"/>
      <c r="D51" s="50"/>
      <c r="E51" s="35"/>
      <c r="F51" s="35"/>
      <c r="G51" s="35"/>
      <c r="H51" s="89"/>
      <c r="I51" s="31"/>
      <c r="J51" s="3"/>
      <c r="K51" s="35"/>
      <c r="L51" s="89"/>
      <c r="M51" s="11"/>
      <c r="N51" s="92"/>
    </row>
    <row r="52" spans="1:14" x14ac:dyDescent="0.2">
      <c r="A52" s="43" t="s">
        <v>8</v>
      </c>
      <c r="B52" s="87" t="s">
        <v>228</v>
      </c>
      <c r="D52" s="91">
        <v>42185</v>
      </c>
      <c r="E52" s="30">
        <v>12565.79</v>
      </c>
      <c r="F52" s="30">
        <v>12565.79</v>
      </c>
      <c r="G52" s="30">
        <v>12565.79</v>
      </c>
      <c r="H52" s="30">
        <v>6.94</v>
      </c>
      <c r="J52" s="3">
        <f>SUM(H52+K52+L52)</f>
        <v>21.02</v>
      </c>
      <c r="K52" s="30">
        <v>6.92</v>
      </c>
      <c r="L52" s="30">
        <v>7.16</v>
      </c>
    </row>
    <row r="53" spans="1:14" x14ac:dyDescent="0.2">
      <c r="C53" s="51"/>
      <c r="D53" s="45"/>
      <c r="E53" s="30"/>
      <c r="F53" s="30"/>
      <c r="G53" s="30"/>
      <c r="H53" s="30"/>
      <c r="K53" s="30"/>
      <c r="L53" s="30"/>
    </row>
    <row r="54" spans="1:14" x14ac:dyDescent="0.2">
      <c r="A54" s="43" t="s">
        <v>9</v>
      </c>
      <c r="B54" s="87" t="s">
        <v>228</v>
      </c>
      <c r="D54" s="91">
        <v>42185</v>
      </c>
      <c r="E54" s="28">
        <v>2373751.6</v>
      </c>
      <c r="F54" s="28">
        <v>2373751.6</v>
      </c>
      <c r="G54" s="28">
        <v>2373751.6</v>
      </c>
      <c r="H54" s="28">
        <v>1309.52</v>
      </c>
      <c r="J54" s="3">
        <f t="shared" ref="J54:J60" si="3">SUM(H54+K54+L54)</f>
        <v>3933.4500000000003</v>
      </c>
      <c r="K54" s="28">
        <v>1291.49</v>
      </c>
      <c r="L54" s="28">
        <v>1332.44</v>
      </c>
    </row>
    <row r="55" spans="1:14" x14ac:dyDescent="0.2">
      <c r="A55" s="48"/>
      <c r="B55" s="99"/>
      <c r="C55" s="49"/>
      <c r="D55" s="50"/>
      <c r="E55" s="35"/>
      <c r="F55" s="35"/>
      <c r="G55" s="35"/>
      <c r="H55" s="35"/>
      <c r="I55" s="31"/>
      <c r="K55" s="35"/>
      <c r="L55" s="35"/>
      <c r="M55" s="14"/>
    </row>
    <row r="56" spans="1:14" x14ac:dyDescent="0.2">
      <c r="A56" s="43" t="s">
        <v>10</v>
      </c>
      <c r="B56" s="87" t="s">
        <v>228</v>
      </c>
      <c r="D56" s="91">
        <v>42185</v>
      </c>
      <c r="E56" s="30">
        <v>1214379.68</v>
      </c>
      <c r="F56" s="30">
        <v>1214379.68</v>
      </c>
      <c r="G56" s="30">
        <v>1214379.68</v>
      </c>
      <c r="H56" s="30">
        <v>742.1</v>
      </c>
      <c r="J56" s="3">
        <f t="shared" si="3"/>
        <v>2177.96</v>
      </c>
      <c r="K56" s="30">
        <v>689.11</v>
      </c>
      <c r="L56" s="30">
        <v>746.75</v>
      </c>
    </row>
    <row r="57" spans="1:14" x14ac:dyDescent="0.2">
      <c r="A57" s="43"/>
      <c r="B57" s="87"/>
      <c r="C57"/>
      <c r="D57" s="91"/>
      <c r="E57" s="30"/>
      <c r="F57" s="30"/>
      <c r="G57" s="30"/>
      <c r="H57" s="30"/>
      <c r="K57" s="30"/>
      <c r="L57" s="30"/>
      <c r="N57" s="14"/>
    </row>
    <row r="58" spans="1:14" s="14" customFormat="1" x14ac:dyDescent="0.2">
      <c r="A58" s="43" t="s">
        <v>11</v>
      </c>
      <c r="B58" s="87" t="s">
        <v>228</v>
      </c>
      <c r="C58" s="26"/>
      <c r="D58" s="91">
        <v>42185</v>
      </c>
      <c r="E58" s="30">
        <v>785544.29</v>
      </c>
      <c r="F58" s="30">
        <v>785544.29</v>
      </c>
      <c r="G58" s="30">
        <v>785544.29</v>
      </c>
      <c r="H58" s="30">
        <v>496.29</v>
      </c>
      <c r="I58" s="3"/>
      <c r="J58" s="3">
        <f t="shared" si="3"/>
        <v>1464.8</v>
      </c>
      <c r="K58" s="30">
        <v>422.34</v>
      </c>
      <c r="L58" s="30">
        <v>546.16999999999996</v>
      </c>
      <c r="M58"/>
      <c r="N58"/>
    </row>
    <row r="59" spans="1:14" x14ac:dyDescent="0.2">
      <c r="A59" s="43"/>
      <c r="D59" s="45"/>
      <c r="E59" s="30"/>
      <c r="F59" s="30"/>
      <c r="G59" s="30"/>
      <c r="H59" s="30"/>
      <c r="L59" s="30"/>
      <c r="M59" s="14"/>
    </row>
    <row r="60" spans="1:14" ht="13.5" customHeight="1" x14ac:dyDescent="0.2">
      <c r="A60" s="43" t="s">
        <v>12</v>
      </c>
      <c r="B60" s="87" t="s">
        <v>228</v>
      </c>
      <c r="D60" s="91">
        <v>42185</v>
      </c>
      <c r="E60" s="30">
        <v>60651.62</v>
      </c>
      <c r="F60" s="30">
        <v>60651.62</v>
      </c>
      <c r="G60" s="30">
        <v>60651.62</v>
      </c>
      <c r="H60" s="30">
        <v>34.380000000000003</v>
      </c>
      <c r="J60" s="3">
        <f t="shared" si="3"/>
        <v>99.55</v>
      </c>
      <c r="K60" s="30">
        <v>31.47</v>
      </c>
      <c r="L60" s="30">
        <v>33.700000000000003</v>
      </c>
    </row>
    <row r="61" spans="1:14" x14ac:dyDescent="0.2">
      <c r="A61" s="43"/>
      <c r="D61" s="45"/>
      <c r="E61" s="30"/>
      <c r="F61" s="30"/>
      <c r="G61" s="30"/>
      <c r="H61" s="30"/>
      <c r="I61" s="31"/>
      <c r="K61" s="30"/>
      <c r="L61" s="30"/>
      <c r="N61" s="14"/>
    </row>
    <row r="62" spans="1:14" s="14" customFormat="1" x14ac:dyDescent="0.2">
      <c r="A62" s="43" t="s">
        <v>38</v>
      </c>
      <c r="B62" s="87" t="s">
        <v>228</v>
      </c>
      <c r="C62" s="26"/>
      <c r="D62" s="91">
        <v>42185</v>
      </c>
      <c r="E62" s="30">
        <v>385437.14</v>
      </c>
      <c r="F62" s="30">
        <v>385437.14</v>
      </c>
      <c r="G62" s="30">
        <v>385437.14</v>
      </c>
      <c r="H62" s="172" t="s">
        <v>148</v>
      </c>
      <c r="I62" s="31"/>
      <c r="J62" s="172" t="s">
        <v>148</v>
      </c>
      <c r="K62" s="172" t="s">
        <v>148</v>
      </c>
      <c r="L62" s="172" t="s">
        <v>148</v>
      </c>
      <c r="M62"/>
      <c r="N62"/>
    </row>
    <row r="63" spans="1:14" x14ac:dyDescent="0.2">
      <c r="A63" s="43"/>
      <c r="D63" s="45"/>
      <c r="F63" s="28"/>
      <c r="G63" s="28"/>
      <c r="H63" s="30"/>
      <c r="I63" s="31"/>
      <c r="K63" s="30"/>
      <c r="L63" s="30"/>
    </row>
    <row r="64" spans="1:14" ht="15" customHeight="1" x14ac:dyDescent="0.2">
      <c r="A64" s="43" t="s">
        <v>39</v>
      </c>
      <c r="B64" s="87" t="s">
        <v>228</v>
      </c>
      <c r="D64" s="91">
        <v>42185</v>
      </c>
      <c r="E64" s="30">
        <v>2705584.61</v>
      </c>
      <c r="F64" s="30">
        <v>2705584.61</v>
      </c>
      <c r="G64" s="30">
        <v>2705584.61</v>
      </c>
      <c r="H64" s="30">
        <v>1605.5</v>
      </c>
      <c r="J64" s="3">
        <f>SUM(H64+K64+L64)</f>
        <v>4792.75</v>
      </c>
      <c r="K64" s="30">
        <v>1401.09</v>
      </c>
      <c r="L64" s="30">
        <v>1786.16</v>
      </c>
    </row>
    <row r="65" spans="1:12" x14ac:dyDescent="0.2">
      <c r="A65" s="43"/>
      <c r="D65" s="45"/>
      <c r="E65" s="30"/>
      <c r="F65" s="30"/>
      <c r="G65" s="30"/>
      <c r="H65" s="30"/>
      <c r="K65" s="30"/>
      <c r="L65" s="30"/>
    </row>
    <row r="66" spans="1:12" x14ac:dyDescent="0.2">
      <c r="A66" s="43" t="s">
        <v>40</v>
      </c>
      <c r="B66" s="87" t="s">
        <v>228</v>
      </c>
      <c r="D66" s="91">
        <v>42185</v>
      </c>
      <c r="E66" s="30">
        <v>258904.19</v>
      </c>
      <c r="F66" s="30">
        <v>258904.19</v>
      </c>
      <c r="G66" s="30">
        <v>258904.19</v>
      </c>
      <c r="H66" s="30">
        <v>60.97</v>
      </c>
      <c r="J66" s="3">
        <f t="shared" ref="J66:J91" si="4">SUM(H66+K66+L66)</f>
        <v>299.52</v>
      </c>
      <c r="K66" s="30">
        <v>127.07</v>
      </c>
      <c r="L66" s="30">
        <v>111.48</v>
      </c>
    </row>
    <row r="67" spans="1:12" x14ac:dyDescent="0.2">
      <c r="F67" s="28"/>
      <c r="G67" s="28"/>
      <c r="H67" s="28"/>
      <c r="K67" s="28"/>
      <c r="L67" s="28"/>
    </row>
    <row r="68" spans="1:12" x14ac:dyDescent="0.2">
      <c r="A68" s="43" t="s">
        <v>16</v>
      </c>
      <c r="B68" s="87" t="s">
        <v>228</v>
      </c>
      <c r="D68" s="91">
        <v>42185</v>
      </c>
      <c r="E68" s="30">
        <v>278652.33</v>
      </c>
      <c r="F68" s="30">
        <v>278652.33</v>
      </c>
      <c r="G68" s="30">
        <v>278652.33</v>
      </c>
      <c r="H68" s="30">
        <v>140.86000000000001</v>
      </c>
      <c r="J68" s="3">
        <f t="shared" si="4"/>
        <v>670.24</v>
      </c>
      <c r="K68" s="30">
        <v>253.34</v>
      </c>
      <c r="L68" s="30">
        <v>276.04000000000002</v>
      </c>
    </row>
    <row r="69" spans="1:12" x14ac:dyDescent="0.2">
      <c r="A69" s="43"/>
      <c r="D69" s="45"/>
      <c r="E69" s="3"/>
      <c r="F69" s="3"/>
      <c r="G69" s="3"/>
      <c r="H69" s="3"/>
      <c r="K69" s="3"/>
      <c r="L69" s="3"/>
    </row>
    <row r="70" spans="1:12" x14ac:dyDescent="0.2">
      <c r="A70" s="43" t="s">
        <v>172</v>
      </c>
      <c r="B70" s="87" t="s">
        <v>228</v>
      </c>
      <c r="D70" s="91">
        <v>42185</v>
      </c>
      <c r="E70" s="28">
        <v>845622.79</v>
      </c>
      <c r="F70" s="28">
        <v>845622.79</v>
      </c>
      <c r="G70" s="28">
        <v>845622.79</v>
      </c>
      <c r="H70" s="28">
        <v>465.14</v>
      </c>
      <c r="J70" s="3">
        <f t="shared" si="4"/>
        <v>1399.9</v>
      </c>
      <c r="K70" s="28">
        <v>457.77</v>
      </c>
      <c r="L70" s="28">
        <v>476.99</v>
      </c>
    </row>
    <row r="71" spans="1:12" x14ac:dyDescent="0.2">
      <c r="A71" s="43"/>
      <c r="B71" s="87"/>
      <c r="D71" s="91"/>
      <c r="F71" s="28"/>
      <c r="G71" s="28"/>
      <c r="H71" s="28"/>
      <c r="K71" s="28"/>
      <c r="L71" s="28"/>
    </row>
    <row r="72" spans="1:12" x14ac:dyDescent="0.2">
      <c r="A72" s="43"/>
      <c r="B72" s="87"/>
      <c r="D72" s="91"/>
      <c r="F72" s="28"/>
      <c r="G72" s="28"/>
      <c r="H72" s="28"/>
      <c r="K72" s="28"/>
      <c r="L72" s="28"/>
    </row>
    <row r="73" spans="1:12" x14ac:dyDescent="0.2">
      <c r="A73" s="43"/>
      <c r="B73" s="87"/>
      <c r="D73" s="91"/>
      <c r="F73" s="28"/>
      <c r="G73" s="28"/>
      <c r="H73" s="28"/>
      <c r="K73" s="28"/>
      <c r="L73" s="28"/>
    </row>
    <row r="74" spans="1:12" x14ac:dyDescent="0.2">
      <c r="A74" s="43"/>
      <c r="B74" s="87"/>
      <c r="D74" s="91"/>
      <c r="F74" s="28"/>
      <c r="G74" s="28"/>
      <c r="H74" s="28"/>
      <c r="K74" s="28"/>
      <c r="L74" s="28"/>
    </row>
    <row r="75" spans="1:12" x14ac:dyDescent="0.2">
      <c r="A75" s="43"/>
      <c r="B75" s="87"/>
      <c r="D75" s="91"/>
      <c r="F75" s="28"/>
      <c r="G75" s="28"/>
      <c r="H75" s="28"/>
      <c r="K75" s="28"/>
      <c r="L75" s="28"/>
    </row>
    <row r="76" spans="1:12" x14ac:dyDescent="0.2">
      <c r="A76" s="43"/>
      <c r="B76" s="87"/>
      <c r="D76" s="91"/>
      <c r="F76" s="28"/>
      <c r="G76" s="28"/>
      <c r="H76" s="28"/>
      <c r="K76" s="28"/>
      <c r="L76" s="28"/>
    </row>
    <row r="77" spans="1:12" x14ac:dyDescent="0.2">
      <c r="A77" s="43"/>
      <c r="B77" s="87"/>
      <c r="D77" s="91"/>
      <c r="F77" s="28"/>
      <c r="G77" s="28"/>
      <c r="H77" s="28"/>
      <c r="K77" s="28"/>
      <c r="L77" s="28"/>
    </row>
    <row r="78" spans="1:12" x14ac:dyDescent="0.2">
      <c r="A78" s="43"/>
      <c r="B78" s="87"/>
      <c r="D78" s="91"/>
      <c r="F78" s="28"/>
      <c r="G78" s="28"/>
      <c r="H78" s="28"/>
      <c r="K78" s="28"/>
      <c r="L78" s="28"/>
    </row>
    <row r="79" spans="1:12" x14ac:dyDescent="0.2">
      <c r="A79" s="43"/>
      <c r="B79" s="87"/>
      <c r="D79" s="91"/>
      <c r="F79" s="28"/>
      <c r="G79" s="28"/>
      <c r="H79" s="28"/>
      <c r="K79" s="28"/>
      <c r="L79" s="28"/>
    </row>
    <row r="80" spans="1:12" x14ac:dyDescent="0.2">
      <c r="A80" s="43"/>
      <c r="B80" s="87"/>
      <c r="D80" s="91"/>
      <c r="F80" s="28"/>
      <c r="G80" s="28"/>
      <c r="H80" s="28"/>
      <c r="K80" s="28"/>
      <c r="L80" s="28"/>
    </row>
    <row r="81" spans="1:14" x14ac:dyDescent="0.2">
      <c r="A81" s="43"/>
      <c r="B81" s="87"/>
      <c r="D81" s="91"/>
      <c r="F81" s="28"/>
      <c r="G81" s="28"/>
      <c r="H81" s="28"/>
      <c r="K81" s="28"/>
      <c r="L81" s="28"/>
    </row>
    <row r="82" spans="1:14" x14ac:dyDescent="0.2">
      <c r="A82" s="43"/>
      <c r="B82" s="87"/>
      <c r="D82" s="91"/>
      <c r="F82" s="28"/>
      <c r="G82" s="28"/>
      <c r="H82" s="28"/>
      <c r="K82" s="28"/>
      <c r="L82" s="28"/>
    </row>
    <row r="83" spans="1:14" x14ac:dyDescent="0.2">
      <c r="A83" s="43"/>
      <c r="B83" s="87"/>
      <c r="D83" s="91"/>
      <c r="F83" s="28"/>
      <c r="G83" s="28"/>
      <c r="H83" s="28"/>
      <c r="K83" s="28"/>
      <c r="L83" s="28"/>
    </row>
    <row r="84" spans="1:14" x14ac:dyDescent="0.2">
      <c r="A84" s="43"/>
      <c r="B84" s="87"/>
      <c r="D84" s="91"/>
      <c r="F84" s="28"/>
      <c r="G84" s="28"/>
      <c r="H84" s="28"/>
      <c r="K84" s="28"/>
      <c r="L84" s="28"/>
    </row>
    <row r="85" spans="1:14" s="92" customFormat="1" x14ac:dyDescent="0.2">
      <c r="A85"/>
      <c r="B85" s="11"/>
      <c r="C85"/>
      <c r="D85"/>
      <c r="E85" s="30"/>
      <c r="F85" s="3"/>
      <c r="G85" s="29"/>
      <c r="H85" s="36" t="s">
        <v>217</v>
      </c>
      <c r="I85" s="31" t="s">
        <v>19</v>
      </c>
      <c r="J85" s="31" t="s">
        <v>88</v>
      </c>
      <c r="K85" s="36" t="s">
        <v>95</v>
      </c>
      <c r="L85" s="36" t="s">
        <v>177</v>
      </c>
      <c r="M85"/>
      <c r="N85" s="11"/>
    </row>
    <row r="86" spans="1:14" s="11" customFormat="1" x14ac:dyDescent="0.2">
      <c r="A86" s="33" t="s">
        <v>20</v>
      </c>
      <c r="B86" s="97" t="s">
        <v>21</v>
      </c>
      <c r="C86" s="33" t="s">
        <v>22</v>
      </c>
      <c r="D86" s="34" t="s">
        <v>23</v>
      </c>
      <c r="E86" s="35" t="s">
        <v>24</v>
      </c>
      <c r="F86" s="36" t="s">
        <v>25</v>
      </c>
      <c r="G86" s="36" t="s">
        <v>26</v>
      </c>
      <c r="H86" s="36" t="s">
        <v>27</v>
      </c>
      <c r="I86" s="31" t="s">
        <v>28</v>
      </c>
      <c r="J86" s="31" t="s">
        <v>89</v>
      </c>
      <c r="K86" s="36" t="s">
        <v>27</v>
      </c>
      <c r="L86" s="36" t="s">
        <v>27</v>
      </c>
      <c r="M86"/>
    </row>
    <row r="87" spans="1:14" s="11" customFormat="1" x14ac:dyDescent="0.2">
      <c r="A87" s="37"/>
      <c r="B87" s="98" t="s">
        <v>29</v>
      </c>
      <c r="C87" s="38" t="s">
        <v>30</v>
      </c>
      <c r="D87" s="39" t="s">
        <v>31</v>
      </c>
      <c r="E87" s="40" t="s">
        <v>32</v>
      </c>
      <c r="F87" s="41" t="s">
        <v>33</v>
      </c>
      <c r="G87" s="41" t="s">
        <v>34</v>
      </c>
      <c r="H87" s="41" t="s">
        <v>35</v>
      </c>
      <c r="I87" s="42" t="s">
        <v>36</v>
      </c>
      <c r="J87" s="42" t="s">
        <v>35</v>
      </c>
      <c r="K87" s="41" t="s">
        <v>35</v>
      </c>
      <c r="L87" s="41" t="s">
        <v>35</v>
      </c>
      <c r="M87"/>
      <c r="N87"/>
    </row>
    <row r="88" spans="1:14" x14ac:dyDescent="0.2">
      <c r="A88" s="43"/>
      <c r="B88" s="87"/>
      <c r="D88" s="91"/>
      <c r="F88" s="28"/>
      <c r="G88" s="28"/>
      <c r="H88" s="28"/>
      <c r="K88" s="28"/>
      <c r="L88" s="28"/>
    </row>
    <row r="89" spans="1:14" ht="13.5" thickBot="1" x14ac:dyDescent="0.25">
      <c r="A89" s="43" t="s">
        <v>17</v>
      </c>
      <c r="B89" s="93" t="s">
        <v>178</v>
      </c>
      <c r="D89" s="45"/>
      <c r="E89" s="108">
        <v>10110148.619999999</v>
      </c>
      <c r="F89" s="108">
        <v>10110148.619999999</v>
      </c>
      <c r="G89" s="108">
        <v>10110148.619999999</v>
      </c>
      <c r="H89" s="108">
        <v>2960.09</v>
      </c>
      <c r="I89" s="108">
        <f>SUM(I90:I110)</f>
        <v>0</v>
      </c>
      <c r="J89" s="187">
        <f t="shared" si="4"/>
        <v>9401.85</v>
      </c>
      <c r="K89" s="108">
        <v>3360.26</v>
      </c>
      <c r="L89" s="108">
        <v>3081.5</v>
      </c>
    </row>
    <row r="90" spans="1:14" x14ac:dyDescent="0.2">
      <c r="A90" s="52" t="s">
        <v>41</v>
      </c>
      <c r="B90" s="100" t="s">
        <v>168</v>
      </c>
      <c r="C90" s="53"/>
      <c r="D90" s="54">
        <v>42185</v>
      </c>
      <c r="E90" s="179">
        <v>1726962.16</v>
      </c>
      <c r="F90" s="179">
        <v>1726962.16</v>
      </c>
      <c r="G90" s="179">
        <v>1726962.16</v>
      </c>
      <c r="H90" s="155">
        <v>865.54</v>
      </c>
      <c r="I90" s="56"/>
      <c r="J90" s="55">
        <f t="shared" si="4"/>
        <v>2718.69</v>
      </c>
      <c r="K90" s="155">
        <v>951.52</v>
      </c>
      <c r="L90" s="155">
        <v>901.63</v>
      </c>
    </row>
    <row r="91" spans="1:14" x14ac:dyDescent="0.2">
      <c r="A91" s="57"/>
      <c r="B91" s="101" t="s">
        <v>42</v>
      </c>
      <c r="C91" s="58"/>
      <c r="D91" s="54">
        <v>42185</v>
      </c>
      <c r="E91" s="189">
        <v>6319.41</v>
      </c>
      <c r="F91" s="189">
        <v>6319.41</v>
      </c>
      <c r="G91" s="189">
        <v>6319.41</v>
      </c>
      <c r="H91" s="155">
        <v>3.72</v>
      </c>
      <c r="I91" s="56"/>
      <c r="J91" s="55">
        <f t="shared" si="4"/>
        <v>7.42</v>
      </c>
      <c r="K91" s="155">
        <v>2.95</v>
      </c>
      <c r="L91" s="155">
        <v>0.75</v>
      </c>
    </row>
    <row r="92" spans="1:14" x14ac:dyDescent="0.2">
      <c r="A92" s="58"/>
      <c r="B92" s="100" t="s">
        <v>43</v>
      </c>
      <c r="C92" s="58"/>
      <c r="D92" s="54">
        <v>42185</v>
      </c>
      <c r="E92" s="189">
        <v>90997.41</v>
      </c>
      <c r="F92" s="189">
        <v>90997.41</v>
      </c>
      <c r="G92" s="189">
        <v>90997.41</v>
      </c>
      <c r="H92" s="155" t="s">
        <v>148</v>
      </c>
      <c r="I92" s="56"/>
      <c r="J92" s="155" t="s">
        <v>148</v>
      </c>
      <c r="K92" s="155" t="s">
        <v>148</v>
      </c>
      <c r="L92" s="155" t="s">
        <v>148</v>
      </c>
      <c r="M92" s="4"/>
    </row>
    <row r="93" spans="1:14" ht="11.25" customHeight="1" x14ac:dyDescent="0.2">
      <c r="A93" s="57"/>
      <c r="B93" s="100" t="s">
        <v>169</v>
      </c>
      <c r="C93" s="58"/>
      <c r="D93" s="54">
        <v>42185</v>
      </c>
      <c r="E93" s="190">
        <v>729077.23</v>
      </c>
      <c r="F93" s="190">
        <v>729077.23</v>
      </c>
      <c r="G93" s="190">
        <v>729077.23</v>
      </c>
      <c r="H93" s="155">
        <v>406.87</v>
      </c>
      <c r="I93" s="55"/>
      <c r="J93" s="55">
        <f>SUM(H93+K93+L93)</f>
        <v>1253.1400000000001</v>
      </c>
      <c r="K93" s="155">
        <v>418.73</v>
      </c>
      <c r="L93" s="155">
        <v>427.54</v>
      </c>
    </row>
    <row r="94" spans="1:14" x14ac:dyDescent="0.2">
      <c r="A94" s="57"/>
      <c r="B94" s="100" t="s">
        <v>44</v>
      </c>
      <c r="C94" s="58"/>
      <c r="D94" s="54">
        <v>42185</v>
      </c>
      <c r="E94" s="190">
        <v>223025.79</v>
      </c>
      <c r="F94" s="190">
        <v>223025.79</v>
      </c>
      <c r="G94" s="190">
        <v>223025.79</v>
      </c>
      <c r="H94" s="155">
        <v>119.12</v>
      </c>
      <c r="I94" s="55"/>
      <c r="J94" s="55">
        <f>SUM(H94+K94+L94)</f>
        <v>341.57000000000005</v>
      </c>
      <c r="K94" s="155">
        <v>107.55</v>
      </c>
      <c r="L94" s="155">
        <v>114.9</v>
      </c>
      <c r="M94" s="53"/>
      <c r="N94" s="4"/>
    </row>
    <row r="95" spans="1:14" s="4" customFormat="1" x14ac:dyDescent="0.2">
      <c r="A95" s="52"/>
      <c r="B95" s="100" t="s">
        <v>102</v>
      </c>
      <c r="C95" s="53"/>
      <c r="D95" s="54">
        <v>42185</v>
      </c>
      <c r="E95" s="190">
        <v>2709200.64</v>
      </c>
      <c r="F95" s="190">
        <v>2709200.64</v>
      </c>
      <c r="G95" s="190">
        <v>2709200.64</v>
      </c>
      <c r="H95" s="155" t="s">
        <v>148</v>
      </c>
      <c r="I95" s="56"/>
      <c r="J95" s="155" t="s">
        <v>148</v>
      </c>
      <c r="K95" s="155" t="s">
        <v>148</v>
      </c>
      <c r="L95" s="155" t="s">
        <v>148</v>
      </c>
      <c r="M95" s="58"/>
      <c r="N95"/>
    </row>
    <row r="96" spans="1:14" x14ac:dyDescent="0.2">
      <c r="A96" s="57"/>
      <c r="B96" s="101" t="s">
        <v>45</v>
      </c>
      <c r="C96" s="58"/>
      <c r="D96" s="54">
        <v>42185</v>
      </c>
      <c r="E96" s="190">
        <v>81087.81</v>
      </c>
      <c r="F96" s="190">
        <v>81087.81</v>
      </c>
      <c r="G96" s="190">
        <v>81087.81</v>
      </c>
      <c r="H96" s="155">
        <v>34.79</v>
      </c>
      <c r="I96" s="55"/>
      <c r="J96" s="55">
        <f>SUM(H96+K96+L96)</f>
        <v>123.86000000000001</v>
      </c>
      <c r="K96" s="155">
        <v>51.67</v>
      </c>
      <c r="L96" s="155">
        <v>37.4</v>
      </c>
      <c r="M96" s="58"/>
      <c r="N96" s="53"/>
    </row>
    <row r="97" spans="1:14" s="53" customFormat="1" ht="9" x14ac:dyDescent="0.15">
      <c r="A97" s="57"/>
      <c r="B97" s="100" t="s">
        <v>46</v>
      </c>
      <c r="C97" s="58"/>
      <c r="D97" s="54">
        <v>42185</v>
      </c>
      <c r="E97" s="190">
        <v>313466.39</v>
      </c>
      <c r="F97" s="190">
        <v>313466.39</v>
      </c>
      <c r="G97" s="190">
        <v>313466.39</v>
      </c>
      <c r="H97" s="155">
        <v>165.09</v>
      </c>
      <c r="I97" s="55"/>
      <c r="J97" s="55">
        <f t="shared" ref="J97:J100" si="5">SUM(H97+K97+L97)</f>
        <v>490.64</v>
      </c>
      <c r="K97" s="155">
        <v>155.57</v>
      </c>
      <c r="L97" s="155">
        <v>169.98</v>
      </c>
      <c r="M97" s="58"/>
      <c r="N97" s="58"/>
    </row>
    <row r="98" spans="1:14" s="58" customFormat="1" ht="9" x14ac:dyDescent="0.15">
      <c r="A98" s="57"/>
      <c r="B98" s="100" t="s">
        <v>47</v>
      </c>
      <c r="D98" s="54">
        <v>42185</v>
      </c>
      <c r="E98" s="190">
        <v>1428466.47</v>
      </c>
      <c r="F98" s="190">
        <v>1428466.47</v>
      </c>
      <c r="G98" s="190">
        <v>1428466.47</v>
      </c>
      <c r="H98" s="155">
        <v>796.64</v>
      </c>
      <c r="I98" s="55"/>
      <c r="J98" s="55">
        <f t="shared" si="5"/>
        <v>2378.41</v>
      </c>
      <c r="K98" s="155">
        <v>751.12</v>
      </c>
      <c r="L98" s="155">
        <v>830.65</v>
      </c>
    </row>
    <row r="99" spans="1:14" s="58" customFormat="1" ht="9" x14ac:dyDescent="0.15">
      <c r="A99" s="57"/>
      <c r="B99" s="100" t="s">
        <v>48</v>
      </c>
      <c r="D99" s="54">
        <v>42185</v>
      </c>
      <c r="E99" s="190">
        <v>39030.019999999997</v>
      </c>
      <c r="F99" s="190">
        <v>39030.019999999997</v>
      </c>
      <c r="G99" s="190">
        <v>39030.019999999997</v>
      </c>
      <c r="H99" s="155">
        <v>21.41</v>
      </c>
      <c r="I99" s="55"/>
      <c r="J99" s="55">
        <f t="shared" si="5"/>
        <v>63.93</v>
      </c>
      <c r="K99" s="155">
        <v>20.73</v>
      </c>
      <c r="L99" s="155">
        <v>21.79</v>
      </c>
      <c r="M99" s="53"/>
    </row>
    <row r="100" spans="1:14" s="58" customFormat="1" ht="9" x14ac:dyDescent="0.15">
      <c r="A100" s="57"/>
      <c r="B100" s="100" t="s">
        <v>49</v>
      </c>
      <c r="D100" s="54">
        <v>42185</v>
      </c>
      <c r="E100" s="190">
        <v>67408.47</v>
      </c>
      <c r="F100" s="190">
        <v>67408.47</v>
      </c>
      <c r="G100" s="190">
        <v>67408.47</v>
      </c>
      <c r="H100" s="155">
        <v>37.47</v>
      </c>
      <c r="I100" s="55"/>
      <c r="J100" s="55">
        <f t="shared" si="5"/>
        <v>126.85</v>
      </c>
      <c r="K100" s="155">
        <v>47.84</v>
      </c>
      <c r="L100" s="155">
        <v>41.54</v>
      </c>
    </row>
    <row r="101" spans="1:14" s="58" customFormat="1" ht="9" x14ac:dyDescent="0.15">
      <c r="A101" s="57"/>
      <c r="B101" s="100" t="s">
        <v>103</v>
      </c>
      <c r="D101" s="54">
        <v>42185</v>
      </c>
      <c r="E101" s="191">
        <v>70665.03</v>
      </c>
      <c r="F101" s="191">
        <v>70665.03</v>
      </c>
      <c r="G101" s="191">
        <v>70665.03</v>
      </c>
      <c r="H101" s="155" t="s">
        <v>148</v>
      </c>
      <c r="I101" s="55"/>
      <c r="J101" s="155" t="s">
        <v>148</v>
      </c>
      <c r="K101" s="155" t="s">
        <v>148</v>
      </c>
      <c r="L101" s="155" t="s">
        <v>148</v>
      </c>
      <c r="N101" s="53"/>
    </row>
    <row r="102" spans="1:14" s="53" customFormat="1" ht="9" x14ac:dyDescent="0.15">
      <c r="A102" s="57"/>
      <c r="B102" s="100" t="s">
        <v>94</v>
      </c>
      <c r="C102" s="58"/>
      <c r="D102" s="54">
        <v>42185</v>
      </c>
      <c r="E102" s="190">
        <v>944941.51</v>
      </c>
      <c r="F102" s="190">
        <v>944941.51</v>
      </c>
      <c r="G102" s="190">
        <v>944941.51</v>
      </c>
      <c r="H102" s="155" t="s">
        <v>148</v>
      </c>
      <c r="I102" s="55"/>
      <c r="J102" s="155" t="s">
        <v>148</v>
      </c>
      <c r="K102" s="155" t="s">
        <v>148</v>
      </c>
      <c r="L102" s="155" t="s">
        <v>148</v>
      </c>
      <c r="M102" s="58"/>
      <c r="N102" s="58"/>
    </row>
    <row r="103" spans="1:14" s="58" customFormat="1" ht="9" x14ac:dyDescent="0.15">
      <c r="A103" s="57"/>
      <c r="B103" s="100" t="s">
        <v>50</v>
      </c>
      <c r="D103" s="54">
        <v>42185</v>
      </c>
      <c r="E103" s="190">
        <v>412533.49</v>
      </c>
      <c r="F103" s="190">
        <v>412533.49</v>
      </c>
      <c r="G103" s="190">
        <v>412533.49</v>
      </c>
      <c r="H103" s="155" t="s">
        <v>148</v>
      </c>
      <c r="I103" s="55"/>
      <c r="J103" s="155" t="s">
        <v>148</v>
      </c>
      <c r="K103" s="155" t="s">
        <v>148</v>
      </c>
      <c r="L103" s="155" t="s">
        <v>148</v>
      </c>
    </row>
    <row r="104" spans="1:14" s="58" customFormat="1" ht="9" x14ac:dyDescent="0.15">
      <c r="A104" s="57"/>
      <c r="B104" s="100" t="s">
        <v>51</v>
      </c>
      <c r="D104" s="54">
        <v>42185</v>
      </c>
      <c r="E104" s="190">
        <v>75906.929999999993</v>
      </c>
      <c r="F104" s="190">
        <v>75906.929999999993</v>
      </c>
      <c r="G104" s="190">
        <v>75906.929999999993</v>
      </c>
      <c r="H104" s="155">
        <v>61.64</v>
      </c>
      <c r="I104" s="55"/>
      <c r="J104" s="55">
        <f>SUM(H104+K104+L104)</f>
        <v>174.70999999999998</v>
      </c>
      <c r="K104" s="155">
        <v>51.99</v>
      </c>
      <c r="L104" s="155">
        <v>61.08</v>
      </c>
    </row>
    <row r="105" spans="1:14" s="58" customFormat="1" ht="9" x14ac:dyDescent="0.15">
      <c r="A105" s="57"/>
      <c r="B105" s="100" t="s">
        <v>52</v>
      </c>
      <c r="D105" s="54">
        <v>42185</v>
      </c>
      <c r="E105" s="190">
        <v>225416.27</v>
      </c>
      <c r="F105" s="190">
        <v>225416.27</v>
      </c>
      <c r="G105" s="190">
        <v>225416.27</v>
      </c>
      <c r="H105" s="155" t="s">
        <v>148</v>
      </c>
      <c r="I105" s="55"/>
      <c r="J105" s="155" t="s">
        <v>148</v>
      </c>
      <c r="K105" s="155" t="s">
        <v>148</v>
      </c>
      <c r="L105" s="155" t="s">
        <v>148</v>
      </c>
    </row>
    <row r="106" spans="1:14" s="58" customFormat="1" ht="9" x14ac:dyDescent="0.15">
      <c r="A106" s="57"/>
      <c r="B106" s="100" t="s">
        <v>53</v>
      </c>
      <c r="D106" s="54">
        <v>42185</v>
      </c>
      <c r="E106" s="190">
        <v>37424.550000000003</v>
      </c>
      <c r="F106" s="190">
        <v>37424.550000000003</v>
      </c>
      <c r="G106" s="190">
        <v>37424.550000000003</v>
      </c>
      <c r="H106" s="155">
        <v>20.66</v>
      </c>
      <c r="I106" s="55"/>
      <c r="J106" s="55">
        <f>SUM(H106+K106+L106)</f>
        <v>62.58</v>
      </c>
      <c r="K106" s="155">
        <v>20.59</v>
      </c>
      <c r="L106" s="155">
        <v>21.33</v>
      </c>
    </row>
    <row r="107" spans="1:14" s="58" customFormat="1" ht="9" x14ac:dyDescent="0.15">
      <c r="A107" s="52"/>
      <c r="B107" s="100" t="s">
        <v>54</v>
      </c>
      <c r="C107" s="53"/>
      <c r="D107" s="54">
        <v>42185</v>
      </c>
      <c r="E107" s="190">
        <v>364456.98</v>
      </c>
      <c r="F107" s="190">
        <v>364456.98</v>
      </c>
      <c r="G107" s="190">
        <v>364456.98</v>
      </c>
      <c r="H107" s="155">
        <v>201.17</v>
      </c>
      <c r="I107" s="56"/>
      <c r="J107" s="55">
        <f>SUM(H107+K107+L107)</f>
        <v>609.55999999999995</v>
      </c>
      <c r="K107" s="155">
        <v>200.64</v>
      </c>
      <c r="L107" s="155">
        <v>207.75</v>
      </c>
    </row>
    <row r="108" spans="1:14" s="58" customFormat="1" ht="8.25" customHeight="1" x14ac:dyDescent="0.15">
      <c r="A108" s="57"/>
      <c r="B108" s="100" t="s">
        <v>55</v>
      </c>
      <c r="D108" s="54">
        <v>42185</v>
      </c>
      <c r="E108" s="190">
        <v>2873.79</v>
      </c>
      <c r="F108" s="190">
        <v>2873.79</v>
      </c>
      <c r="G108" s="190">
        <v>2873.79</v>
      </c>
      <c r="H108" s="155" t="s">
        <v>148</v>
      </c>
      <c r="I108" s="55"/>
      <c r="J108" s="155" t="s">
        <v>148</v>
      </c>
      <c r="K108" s="155" t="s">
        <v>148</v>
      </c>
      <c r="L108" s="155" t="s">
        <v>148</v>
      </c>
    </row>
    <row r="109" spans="1:14" s="58" customFormat="1" ht="9" x14ac:dyDescent="0.15">
      <c r="A109" s="52"/>
      <c r="B109" s="100" t="s">
        <v>56</v>
      </c>
      <c r="C109" s="53"/>
      <c r="D109" s="54">
        <v>42185</v>
      </c>
      <c r="E109" s="190">
        <v>498956.94</v>
      </c>
      <c r="F109" s="190">
        <v>498956.94</v>
      </c>
      <c r="G109" s="190">
        <v>498956.94</v>
      </c>
      <c r="H109" s="155">
        <v>191.77</v>
      </c>
      <c r="I109" s="56"/>
      <c r="J109" s="55">
        <f>SUM(H109+K109+L109)</f>
        <v>946.31999999999994</v>
      </c>
      <c r="K109" s="155">
        <v>544.87</v>
      </c>
      <c r="L109" s="155">
        <v>209.68</v>
      </c>
    </row>
    <row r="110" spans="1:14" s="58" customFormat="1" ht="9" x14ac:dyDescent="0.15">
      <c r="A110" s="57"/>
      <c r="B110" s="100" t="s">
        <v>57</v>
      </c>
      <c r="D110" s="54">
        <v>42185</v>
      </c>
      <c r="E110" s="55">
        <v>61931.33</v>
      </c>
      <c r="F110" s="55">
        <v>61931.33</v>
      </c>
      <c r="G110" s="55">
        <v>61931.33</v>
      </c>
      <c r="H110" s="155">
        <v>34.200000000000003</v>
      </c>
      <c r="I110" s="61"/>
      <c r="J110" s="55">
        <f t="shared" ref="J110:J113" si="6">SUM(H110+K110+L110)</f>
        <v>104.16999999999999</v>
      </c>
      <c r="K110" s="155">
        <v>34.49</v>
      </c>
      <c r="L110" s="155">
        <v>35.479999999999997</v>
      </c>
    </row>
    <row r="111" spans="1:14" s="58" customFormat="1" ht="12" thickBot="1" x14ac:dyDescent="0.25">
      <c r="A111" s="57"/>
      <c r="B111" s="102"/>
      <c r="D111" s="54"/>
      <c r="E111" s="187">
        <f>SUM(E90:E110)</f>
        <v>10110148.619999999</v>
      </c>
      <c r="F111" s="108">
        <f>SUM(F90:F110)</f>
        <v>10110148.619999999</v>
      </c>
      <c r="G111" s="178">
        <f>SUM(G90:G110)</f>
        <v>10110148.619999999</v>
      </c>
      <c r="H111" s="156">
        <f>SUM(H90:I110)</f>
        <v>2960.0899999999992</v>
      </c>
      <c r="I111" s="107"/>
      <c r="J111" s="107">
        <f t="shared" si="6"/>
        <v>9401.8499999999985</v>
      </c>
      <c r="K111" s="156">
        <f>SUM(K90:K110)</f>
        <v>3360.2599999999998</v>
      </c>
      <c r="L111" s="156">
        <f>SUM(L90:L110)</f>
        <v>3081.5</v>
      </c>
      <c r="M111" s="53"/>
    </row>
    <row r="112" spans="1:14" s="58" customFormat="1" ht="9" x14ac:dyDescent="0.15">
      <c r="A112" s="57"/>
      <c r="B112" s="102"/>
      <c r="D112" s="54"/>
      <c r="E112" s="59"/>
      <c r="F112" s="59"/>
      <c r="G112" s="179"/>
      <c r="H112" s="155"/>
      <c r="I112" s="55"/>
      <c r="J112" s="55"/>
      <c r="K112" s="155"/>
      <c r="L112" s="155"/>
    </row>
    <row r="113" spans="1:14" s="58" customFormat="1" x14ac:dyDescent="0.2">
      <c r="A113" s="143" t="s">
        <v>58</v>
      </c>
      <c r="B113" s="152"/>
      <c r="C113" s="143"/>
      <c r="D113" s="145"/>
      <c r="E113" s="146">
        <v>52443607.969999999</v>
      </c>
      <c r="F113" s="146">
        <v>52443607.969999999</v>
      </c>
      <c r="G113" s="146">
        <v>52446789.130000003</v>
      </c>
      <c r="H113" s="146">
        <v>38407.19</v>
      </c>
      <c r="I113" s="147"/>
      <c r="J113" s="32">
        <f t="shared" si="6"/>
        <v>110533.57</v>
      </c>
      <c r="K113" s="146">
        <v>31540.06</v>
      </c>
      <c r="L113" s="146">
        <v>40586.32</v>
      </c>
      <c r="M113" s="53"/>
      <c r="N113" s="53"/>
    </row>
    <row r="114" spans="1:14" s="53" customFormat="1" x14ac:dyDescent="0.2">
      <c r="A114" s="26"/>
      <c r="B114" s="93"/>
      <c r="C114" s="26"/>
      <c r="D114" s="60"/>
      <c r="E114" s="28"/>
      <c r="F114" s="29"/>
      <c r="G114" s="29"/>
      <c r="H114" s="153"/>
      <c r="I114" s="3"/>
      <c r="J114" s="106"/>
      <c r="K114" s="143"/>
      <c r="L114" s="153"/>
      <c r="M114" s="58"/>
      <c r="N114" s="58"/>
    </row>
    <row r="115" spans="1:14" s="58" customFormat="1" x14ac:dyDescent="0.2">
      <c r="A115" s="43"/>
      <c r="B115" s="87"/>
      <c r="C115" s="93"/>
      <c r="D115" s="91"/>
      <c r="E115" s="30"/>
      <c r="F115" s="30"/>
      <c r="G115" s="28"/>
      <c r="H115" s="153"/>
      <c r="I115" s="31"/>
      <c r="J115" s="106"/>
      <c r="K115"/>
      <c r="L115" s="153"/>
      <c r="N115" s="53"/>
    </row>
    <row r="116" spans="1:14" s="53" customFormat="1" x14ac:dyDescent="0.2">
      <c r="A116" s="26"/>
      <c r="B116" s="93"/>
      <c r="C116" s="26"/>
      <c r="D116" s="27"/>
      <c r="E116" s="28"/>
      <c r="F116" s="29"/>
      <c r="G116" s="29"/>
      <c r="H116" s="153"/>
      <c r="I116" s="3"/>
      <c r="J116" s="3"/>
      <c r="K116"/>
      <c r="L116" s="153"/>
      <c r="M116" s="58"/>
      <c r="N116" s="58"/>
    </row>
    <row r="117" spans="1:14" x14ac:dyDescent="0.2">
      <c r="A117" s="57"/>
      <c r="B117" s="100"/>
      <c r="C117" s="58"/>
      <c r="D117" s="54"/>
      <c r="E117" s="96"/>
      <c r="F117" s="96"/>
      <c r="G117" s="95"/>
      <c r="H117" s="155"/>
      <c r="L117" s="155"/>
    </row>
    <row r="118" spans="1:14" x14ac:dyDescent="0.2">
      <c r="A118" s="57"/>
      <c r="B118" s="100"/>
      <c r="C118" s="58"/>
      <c r="D118" s="54"/>
      <c r="E118" s="96"/>
      <c r="F118" s="96"/>
      <c r="G118" s="95"/>
      <c r="H118" s="155"/>
      <c r="L118" s="155"/>
    </row>
    <row r="119" spans="1:14" x14ac:dyDescent="0.2">
      <c r="A119" s="57"/>
      <c r="B119" s="100"/>
      <c r="C119" s="58"/>
      <c r="D119" s="54"/>
      <c r="E119" s="96"/>
      <c r="F119" s="96"/>
      <c r="G119" s="95"/>
      <c r="H119" s="155"/>
      <c r="L119" s="155"/>
    </row>
    <row r="120" spans="1:14" x14ac:dyDescent="0.2">
      <c r="B120" s="60"/>
      <c r="H120" s="155"/>
      <c r="L120" s="155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cellWatches>
    <cellWatch r="B54"/>
  </cellWatches>
  <ignoredErrors>
    <ignoredError sqref="F111 G1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9"/>
  <sheetViews>
    <sheetView topLeftCell="A40" zoomScaleNormal="100" workbookViewId="0">
      <selection activeCell="L87" sqref="L87"/>
    </sheetView>
  </sheetViews>
  <sheetFormatPr defaultColWidth="9.140625" defaultRowHeight="12.75" outlineLevelRow="1" x14ac:dyDescent="0.2"/>
  <cols>
    <col min="1" max="1" width="21.7109375" style="62" customWidth="1"/>
    <col min="2" max="2" width="15" style="62" customWidth="1"/>
    <col min="3" max="3" width="11.5703125" style="65" customWidth="1"/>
    <col min="4" max="4" width="11.5703125" style="111" customWidth="1"/>
    <col min="5" max="5" width="2.28515625" style="62" customWidth="1"/>
    <col min="6" max="6" width="15.140625" style="22" bestFit="1" customWidth="1"/>
    <col min="7" max="7" width="8.140625" style="63" customWidth="1"/>
    <col min="8" max="8" width="15" style="22" customWidth="1"/>
    <col min="9" max="9" width="1.5703125" style="66" customWidth="1"/>
    <col min="10" max="10" width="15.5703125" style="22" customWidth="1"/>
    <col min="11" max="11" width="9.42578125" style="63" bestFit="1" customWidth="1"/>
    <col min="12" max="12" width="17.5703125" style="22" customWidth="1"/>
    <col min="13" max="13" width="1.42578125" style="22" customWidth="1"/>
    <col min="14" max="14" width="16.28515625" style="140" customWidth="1"/>
    <col min="15" max="16384" width="9.140625" style="87"/>
  </cols>
  <sheetData>
    <row r="1" spans="1:256" x14ac:dyDescent="0.2">
      <c r="A1"/>
      <c r="B1" s="64"/>
      <c r="I1" s="138"/>
      <c r="M1" s="136"/>
    </row>
    <row r="2" spans="1:256" s="120" customFormat="1" x14ac:dyDescent="0.2">
      <c r="B2" s="124"/>
      <c r="C2" s="119"/>
      <c r="D2" s="118"/>
      <c r="E2" s="118"/>
      <c r="F2" s="74"/>
      <c r="G2" s="127">
        <v>42064</v>
      </c>
      <c r="H2" s="74"/>
      <c r="I2" s="133"/>
      <c r="J2" s="74"/>
      <c r="K2" s="127">
        <v>42156</v>
      </c>
      <c r="L2" s="74"/>
      <c r="M2" s="133"/>
      <c r="N2" s="140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spans="1:256" s="120" customFormat="1" x14ac:dyDescent="0.2">
      <c r="A3" s="118"/>
      <c r="B3" s="118"/>
      <c r="C3" s="119"/>
      <c r="D3" s="118"/>
      <c r="E3" s="118"/>
      <c r="F3" s="74"/>
      <c r="G3" s="121"/>
      <c r="H3" s="74"/>
      <c r="I3" s="133"/>
      <c r="J3" s="74"/>
      <c r="K3" s="121"/>
      <c r="L3" s="74"/>
      <c r="M3" s="133"/>
      <c r="N3" s="140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pans="1:256" s="120" customFormat="1" x14ac:dyDescent="0.2">
      <c r="A4" s="118" t="s">
        <v>59</v>
      </c>
      <c r="B4" s="125" t="s">
        <v>21</v>
      </c>
      <c r="C4" s="119" t="s">
        <v>22</v>
      </c>
      <c r="D4" s="118" t="s">
        <v>60</v>
      </c>
      <c r="E4" s="118"/>
      <c r="F4" s="74" t="s">
        <v>61</v>
      </c>
      <c r="G4" s="121" t="s">
        <v>62</v>
      </c>
      <c r="H4" s="74"/>
      <c r="I4" s="133"/>
      <c r="J4" s="74" t="s">
        <v>61</v>
      </c>
      <c r="K4" s="121" t="s">
        <v>62</v>
      </c>
      <c r="L4" s="74"/>
      <c r="M4" s="133"/>
      <c r="N4" s="140" t="s">
        <v>63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</row>
    <row r="5" spans="1:256" s="120" customFormat="1" ht="13.5" customHeight="1" x14ac:dyDescent="0.2">
      <c r="A5" s="118"/>
      <c r="B5" s="125" t="s">
        <v>29</v>
      </c>
      <c r="C5" s="119" t="s">
        <v>30</v>
      </c>
      <c r="D5" s="118" t="s">
        <v>64</v>
      </c>
      <c r="E5" s="118"/>
      <c r="F5" s="74" t="s">
        <v>65</v>
      </c>
      <c r="G5" s="121" t="s">
        <v>66</v>
      </c>
      <c r="H5" s="74" t="s">
        <v>67</v>
      </c>
      <c r="I5" s="133"/>
      <c r="J5" s="74" t="s">
        <v>65</v>
      </c>
      <c r="K5" s="121" t="s">
        <v>66</v>
      </c>
      <c r="L5" s="74" t="s">
        <v>67</v>
      </c>
      <c r="M5" s="133"/>
      <c r="N5" s="140" t="s">
        <v>18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</row>
    <row r="6" spans="1:256" s="120" customFormat="1" ht="5.25" customHeight="1" x14ac:dyDescent="0.2">
      <c r="A6" s="130"/>
      <c r="B6" s="131"/>
      <c r="C6" s="132"/>
      <c r="D6" s="130"/>
      <c r="E6" s="130"/>
      <c r="F6" s="133"/>
      <c r="G6" s="139"/>
      <c r="H6" s="133"/>
      <c r="I6" s="133"/>
      <c r="J6" s="133"/>
      <c r="K6" s="139"/>
      <c r="L6" s="133"/>
      <c r="M6" s="133"/>
      <c r="N6" s="141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</row>
    <row r="7" spans="1:256" s="14" customFormat="1" outlineLevel="1" x14ac:dyDescent="0.2">
      <c r="A7" s="44" t="s">
        <v>37</v>
      </c>
      <c r="B7" s="44" t="s">
        <v>164</v>
      </c>
      <c r="C7" s="83"/>
      <c r="D7" s="112">
        <v>42185</v>
      </c>
      <c r="E7" s="67"/>
      <c r="F7" s="22">
        <v>29744078.890000001</v>
      </c>
      <c r="G7" s="183">
        <v>100</v>
      </c>
      <c r="H7" s="22">
        <v>29744078.890000001</v>
      </c>
      <c r="I7" s="138" t="s">
        <v>69</v>
      </c>
      <c r="J7" s="22">
        <v>23219606.120000001</v>
      </c>
      <c r="K7" s="183">
        <v>100</v>
      </c>
      <c r="L7" s="22">
        <v>23219606.120000001</v>
      </c>
      <c r="M7" s="136"/>
      <c r="N7" s="140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pans="1:256" s="14" customFormat="1" outlineLevel="1" x14ac:dyDescent="0.2">
      <c r="A8" s="44"/>
      <c r="B8" s="44" t="s">
        <v>68</v>
      </c>
      <c r="C8" s="83"/>
      <c r="D8" s="112">
        <v>42185</v>
      </c>
      <c r="E8" s="67"/>
      <c r="F8" s="22">
        <v>800</v>
      </c>
      <c r="G8" s="182">
        <v>100</v>
      </c>
      <c r="H8" s="22">
        <v>800</v>
      </c>
      <c r="I8" s="138"/>
      <c r="J8" s="22">
        <v>800</v>
      </c>
      <c r="K8" s="182">
        <v>100</v>
      </c>
      <c r="L8" s="22">
        <v>800</v>
      </c>
      <c r="M8" s="136"/>
      <c r="N8" s="140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pans="1:256" s="14" customFormat="1" outlineLevel="1" x14ac:dyDescent="0.2">
      <c r="A9" s="44"/>
      <c r="B9" s="68" t="s">
        <v>104</v>
      </c>
      <c r="C9" s="94" t="s">
        <v>167</v>
      </c>
      <c r="D9" s="69">
        <v>42639</v>
      </c>
      <c r="E9" s="67"/>
      <c r="F9" s="22">
        <v>248000</v>
      </c>
      <c r="G9" s="117">
        <v>100.29</v>
      </c>
      <c r="H9" s="22">
        <v>248731.6</v>
      </c>
      <c r="I9" s="138" t="s">
        <v>69</v>
      </c>
      <c r="J9" s="22">
        <v>248000</v>
      </c>
      <c r="K9" s="182">
        <v>100.003</v>
      </c>
      <c r="L9" s="22">
        <v>248763.1</v>
      </c>
      <c r="M9" s="136"/>
      <c r="N9" s="140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pans="1:256" s="14" customFormat="1" outlineLevel="1" x14ac:dyDescent="0.2">
      <c r="A10" s="44"/>
      <c r="B10" s="68" t="s">
        <v>105</v>
      </c>
      <c r="C10" s="94" t="s">
        <v>165</v>
      </c>
      <c r="D10" s="69">
        <v>42632</v>
      </c>
      <c r="E10" s="67"/>
      <c r="F10" s="22">
        <v>248000</v>
      </c>
      <c r="G10" s="117">
        <v>100.11</v>
      </c>
      <c r="H10" s="22">
        <v>248269.58</v>
      </c>
      <c r="I10" s="138" t="s">
        <v>69</v>
      </c>
      <c r="J10" s="22">
        <v>248000</v>
      </c>
      <c r="K10" s="182">
        <v>100</v>
      </c>
      <c r="L10" s="22">
        <v>248386.63</v>
      </c>
      <c r="M10" s="136"/>
      <c r="N10" s="140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pans="1:256" s="14" customFormat="1" outlineLevel="1" x14ac:dyDescent="0.2">
      <c r="A11" s="44"/>
      <c r="B11" s="68" t="s">
        <v>150</v>
      </c>
      <c r="C11" s="94" t="s">
        <v>149</v>
      </c>
      <c r="D11" s="69">
        <v>42272</v>
      </c>
      <c r="E11" s="67"/>
      <c r="F11" s="22">
        <v>248000</v>
      </c>
      <c r="G11" s="117">
        <v>100.17</v>
      </c>
      <c r="H11" s="22">
        <v>248415.4</v>
      </c>
      <c r="I11" s="138" t="s">
        <v>69</v>
      </c>
      <c r="J11" s="22">
        <v>248000</v>
      </c>
      <c r="K11" s="182">
        <v>100</v>
      </c>
      <c r="L11" s="22">
        <v>248139.38</v>
      </c>
      <c r="M11" s="136"/>
      <c r="N11" s="140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pans="1:256" s="14" customFormat="1" outlineLevel="1" x14ac:dyDescent="0.2">
      <c r="A12" s="44"/>
      <c r="B12" s="68" t="s">
        <v>152</v>
      </c>
      <c r="C12" s="94" t="s">
        <v>141</v>
      </c>
      <c r="D12" s="69">
        <v>42335</v>
      </c>
      <c r="E12" s="67"/>
      <c r="F12" s="22">
        <v>248000</v>
      </c>
      <c r="G12" s="117">
        <v>100.12</v>
      </c>
      <c r="H12" s="22">
        <v>248297.60000000001</v>
      </c>
      <c r="I12" s="138" t="s">
        <v>69</v>
      </c>
      <c r="J12" s="22">
        <v>248000</v>
      </c>
      <c r="K12" s="182">
        <v>100</v>
      </c>
      <c r="L12" s="22">
        <v>248193.44</v>
      </c>
      <c r="M12" s="136"/>
      <c r="N12" s="140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pans="1:256" s="14" customFormat="1" outlineLevel="1" x14ac:dyDescent="0.2">
      <c r="A13" s="44"/>
      <c r="B13" s="68" t="s">
        <v>151</v>
      </c>
      <c r="C13" s="94" t="s">
        <v>142</v>
      </c>
      <c r="D13" s="69">
        <v>42338</v>
      </c>
      <c r="E13" s="67"/>
      <c r="F13" s="22">
        <v>248000</v>
      </c>
      <c r="G13" s="117">
        <v>100.22</v>
      </c>
      <c r="H13" s="22">
        <v>248545.6</v>
      </c>
      <c r="I13" s="138" t="s">
        <v>69</v>
      </c>
      <c r="J13" s="22">
        <v>248000</v>
      </c>
      <c r="K13" s="182">
        <v>100</v>
      </c>
      <c r="L13" s="22">
        <v>248167.65</v>
      </c>
      <c r="M13" s="136"/>
      <c r="N13" s="140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pans="1:256" s="14" customFormat="1" outlineLevel="1" x14ac:dyDescent="0.2">
      <c r="A14" s="44"/>
      <c r="B14" s="68" t="s">
        <v>153</v>
      </c>
      <c r="C14" s="94" t="s">
        <v>146</v>
      </c>
      <c r="D14" s="69">
        <v>42341</v>
      </c>
      <c r="E14" s="67"/>
      <c r="F14" s="22">
        <v>248000</v>
      </c>
      <c r="G14" s="117">
        <v>100.23</v>
      </c>
      <c r="H14" s="22">
        <v>248560.73</v>
      </c>
      <c r="I14" s="138" t="s">
        <v>69</v>
      </c>
      <c r="J14" s="22">
        <v>248000</v>
      </c>
      <c r="K14" s="182">
        <v>100</v>
      </c>
      <c r="L14" s="22">
        <v>248475.42</v>
      </c>
      <c r="M14" s="136"/>
      <c r="N14" s="140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pans="1:256" s="14" customFormat="1" outlineLevel="1" x14ac:dyDescent="0.2">
      <c r="A15" s="44"/>
      <c r="B15" s="68" t="s">
        <v>154</v>
      </c>
      <c r="C15" s="94" t="s">
        <v>147</v>
      </c>
      <c r="D15" s="69">
        <v>42342</v>
      </c>
      <c r="E15" s="67"/>
      <c r="F15" s="22">
        <v>248000</v>
      </c>
      <c r="G15" s="117">
        <v>100.22</v>
      </c>
      <c r="H15" s="22">
        <v>248544.86</v>
      </c>
      <c r="I15" s="138" t="s">
        <v>69</v>
      </c>
      <c r="J15" s="22">
        <v>248000</v>
      </c>
      <c r="K15" s="182">
        <v>100</v>
      </c>
      <c r="L15" s="22">
        <v>248468.47</v>
      </c>
      <c r="M15" s="136"/>
      <c r="N15" s="140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pans="1:256" s="14" customFormat="1" ht="12" customHeight="1" outlineLevel="1" x14ac:dyDescent="0.2">
      <c r="A16" s="44"/>
      <c r="B16" s="68" t="s">
        <v>173</v>
      </c>
      <c r="C16" s="94" t="s">
        <v>174</v>
      </c>
      <c r="D16" s="69">
        <v>42654</v>
      </c>
      <c r="E16" s="67"/>
      <c r="F16" s="22">
        <v>248000</v>
      </c>
      <c r="G16" s="117">
        <v>100.35</v>
      </c>
      <c r="H16" s="22">
        <v>248869.98</v>
      </c>
      <c r="I16" s="138" t="s">
        <v>69</v>
      </c>
      <c r="J16" s="22">
        <v>248000</v>
      </c>
      <c r="K16" s="182">
        <v>100</v>
      </c>
      <c r="L16" s="22">
        <v>248893.3</v>
      </c>
      <c r="M16" s="136"/>
      <c r="N16" s="140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pans="1:256" s="14" customFormat="1" ht="12" customHeight="1" outlineLevel="1" x14ac:dyDescent="0.2">
      <c r="A17" s="44"/>
      <c r="B17" s="68" t="s">
        <v>206</v>
      </c>
      <c r="C17" s="94" t="s">
        <v>207</v>
      </c>
      <c r="D17" s="69">
        <v>42443</v>
      </c>
      <c r="E17" s="67"/>
      <c r="F17" s="22">
        <v>248000</v>
      </c>
      <c r="G17" s="117">
        <v>0.99950000000000006</v>
      </c>
      <c r="H17" s="22">
        <v>247876</v>
      </c>
      <c r="I17" s="138" t="s">
        <v>69</v>
      </c>
      <c r="J17" s="22">
        <v>248000</v>
      </c>
      <c r="K17" s="182">
        <v>100</v>
      </c>
      <c r="L17" s="22">
        <v>247826.4</v>
      </c>
      <c r="M17" s="136"/>
      <c r="N17" s="140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pans="1:256" s="14" customFormat="1" ht="12" customHeight="1" outlineLevel="1" x14ac:dyDescent="0.2">
      <c r="A18" s="44"/>
      <c r="B18" s="68" t="s">
        <v>208</v>
      </c>
      <c r="C18" s="94" t="s">
        <v>201</v>
      </c>
      <c r="D18" s="69">
        <v>42443</v>
      </c>
      <c r="E18" s="67"/>
      <c r="F18" s="22">
        <v>248000</v>
      </c>
      <c r="G18" s="117">
        <v>0.99950000000000006</v>
      </c>
      <c r="H18" s="22">
        <v>247876</v>
      </c>
      <c r="I18" s="138" t="s">
        <v>69</v>
      </c>
      <c r="J18" s="22">
        <v>248000</v>
      </c>
      <c r="K18" s="182">
        <v>0.99</v>
      </c>
      <c r="L18" s="22">
        <v>247652.8</v>
      </c>
      <c r="M18" s="136"/>
      <c r="N18" s="140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pans="1:256" s="14" customFormat="1" ht="12" customHeight="1" outlineLevel="1" x14ac:dyDescent="0.2">
      <c r="A19" s="44"/>
      <c r="B19" s="68" t="s">
        <v>209</v>
      </c>
      <c r="C19" s="94" t="s">
        <v>203</v>
      </c>
      <c r="D19" s="69">
        <v>42531</v>
      </c>
      <c r="E19" s="67"/>
      <c r="F19" s="22">
        <v>248000</v>
      </c>
      <c r="G19" s="117">
        <v>0.99939999999999996</v>
      </c>
      <c r="H19" s="22">
        <v>247851.2</v>
      </c>
      <c r="I19" s="138" t="s">
        <v>69</v>
      </c>
      <c r="J19" s="22">
        <v>248000</v>
      </c>
      <c r="K19" s="182">
        <v>100</v>
      </c>
      <c r="L19" s="22">
        <v>247652.8</v>
      </c>
      <c r="M19" s="136"/>
      <c r="N19" s="140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pans="1:256" s="14" customFormat="1" ht="12" customHeight="1" outlineLevel="1" x14ac:dyDescent="0.2">
      <c r="A20" s="44"/>
      <c r="B20" s="68" t="s">
        <v>210</v>
      </c>
      <c r="C20" s="94" t="s">
        <v>179</v>
      </c>
      <c r="D20" s="69">
        <v>42608</v>
      </c>
      <c r="E20" s="67"/>
      <c r="F20" s="22">
        <v>248000</v>
      </c>
      <c r="G20" s="117">
        <v>100.06</v>
      </c>
      <c r="H20" s="22">
        <v>248148.8</v>
      </c>
      <c r="I20" s="138" t="s">
        <v>69</v>
      </c>
      <c r="J20" s="22">
        <v>248000</v>
      </c>
      <c r="K20" s="182">
        <v>100</v>
      </c>
      <c r="L20" s="22">
        <v>248280.24</v>
      </c>
      <c r="M20" s="136"/>
      <c r="N20" s="140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pans="1:256" s="14" customFormat="1" ht="12" customHeight="1" outlineLevel="1" x14ac:dyDescent="0.2">
      <c r="A21" s="44"/>
      <c r="B21" s="68" t="s">
        <v>211</v>
      </c>
      <c r="C21" s="94" t="s">
        <v>189</v>
      </c>
      <c r="D21" s="69">
        <v>42611</v>
      </c>
      <c r="E21" s="67"/>
      <c r="F21" s="22">
        <v>248000</v>
      </c>
      <c r="G21" s="182">
        <v>100</v>
      </c>
      <c r="H21" s="22">
        <v>248000</v>
      </c>
      <c r="I21" s="138" t="s">
        <v>69</v>
      </c>
      <c r="J21" s="22">
        <v>248000</v>
      </c>
      <c r="K21" s="182">
        <v>100</v>
      </c>
      <c r="L21" s="22">
        <v>248124</v>
      </c>
      <c r="M21" s="136"/>
      <c r="N21" s="140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pans="1:256" s="14" customFormat="1" ht="12" customHeight="1" outlineLevel="1" x14ac:dyDescent="0.2">
      <c r="A22" s="44"/>
      <c r="B22" s="68" t="s">
        <v>212</v>
      </c>
      <c r="C22" s="94" t="s">
        <v>205</v>
      </c>
      <c r="D22" s="69">
        <v>42626</v>
      </c>
      <c r="E22" s="67"/>
      <c r="F22" s="22">
        <v>248000</v>
      </c>
      <c r="G22" s="117">
        <v>0.99929999999999997</v>
      </c>
      <c r="H22" s="22">
        <v>247826.4</v>
      </c>
      <c r="I22" s="138" t="s">
        <v>69</v>
      </c>
      <c r="J22" s="22">
        <v>248000</v>
      </c>
      <c r="K22" s="182">
        <v>100</v>
      </c>
      <c r="L22" s="22">
        <v>248223.2</v>
      </c>
      <c r="M22" s="136"/>
      <c r="N22" s="140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pans="1:256" s="14" customFormat="1" ht="12" customHeight="1" outlineLevel="1" x14ac:dyDescent="0.2">
      <c r="A23" s="44"/>
      <c r="B23" s="68" t="s">
        <v>213</v>
      </c>
      <c r="C23" s="94" t="s">
        <v>194</v>
      </c>
      <c r="D23" s="69">
        <v>42758</v>
      </c>
      <c r="E23" s="67"/>
      <c r="F23" s="22">
        <v>248000</v>
      </c>
      <c r="G23" s="117">
        <v>100.36</v>
      </c>
      <c r="H23" s="22">
        <v>248887.1</v>
      </c>
      <c r="I23" s="138" t="s">
        <v>69</v>
      </c>
      <c r="J23" s="22">
        <v>248000</v>
      </c>
      <c r="K23" s="182">
        <v>100</v>
      </c>
      <c r="L23" s="22">
        <v>249049.78</v>
      </c>
      <c r="M23" s="136"/>
      <c r="N23" s="140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pans="1:256" s="14" customFormat="1" ht="12" customHeight="1" outlineLevel="1" x14ac:dyDescent="0.2">
      <c r="A24" s="44"/>
      <c r="B24" s="68" t="s">
        <v>214</v>
      </c>
      <c r="C24" s="94" t="s">
        <v>191</v>
      </c>
      <c r="D24" s="69">
        <v>42762</v>
      </c>
      <c r="E24" s="67"/>
      <c r="F24" s="22">
        <v>2000000</v>
      </c>
      <c r="G24" s="182">
        <v>100</v>
      </c>
      <c r="H24" s="22">
        <v>2000000</v>
      </c>
      <c r="I24" s="138" t="s">
        <v>69</v>
      </c>
      <c r="J24" s="22">
        <v>2000000</v>
      </c>
      <c r="K24" s="182">
        <v>100</v>
      </c>
      <c r="L24" s="22">
        <v>1999000</v>
      </c>
      <c r="M24" s="136"/>
      <c r="N24" s="140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  <row r="25" spans="1:256" s="14" customFormat="1" ht="12" customHeight="1" outlineLevel="1" x14ac:dyDescent="0.2">
      <c r="A25" s="44"/>
      <c r="B25" s="68" t="s">
        <v>215</v>
      </c>
      <c r="C25" s="94" t="s">
        <v>196</v>
      </c>
      <c r="D25" s="69">
        <v>42765</v>
      </c>
      <c r="E25" s="67"/>
      <c r="F25" s="22">
        <v>248000</v>
      </c>
      <c r="G25" s="117">
        <v>100.27</v>
      </c>
      <c r="H25" s="22">
        <v>248677.54</v>
      </c>
      <c r="I25" s="138" t="s">
        <v>69</v>
      </c>
      <c r="J25" s="22">
        <v>248000</v>
      </c>
      <c r="K25" s="182">
        <v>100</v>
      </c>
      <c r="L25" s="22">
        <v>248873.95</v>
      </c>
      <c r="M25" s="136"/>
      <c r="N25" s="140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</row>
    <row r="26" spans="1:256" s="14" customFormat="1" ht="12" customHeight="1" outlineLevel="1" x14ac:dyDescent="0.2">
      <c r="A26" s="44"/>
      <c r="B26" s="68" t="s">
        <v>243</v>
      </c>
      <c r="C26" s="94" t="s">
        <v>238</v>
      </c>
      <c r="D26" s="69">
        <v>39128</v>
      </c>
      <c r="E26" s="67"/>
      <c r="F26" s="22">
        <v>0</v>
      </c>
      <c r="G26" s="117"/>
      <c r="H26" s="22">
        <v>0</v>
      </c>
      <c r="I26" s="138" t="s">
        <v>69</v>
      </c>
      <c r="J26" s="22">
        <v>1000000</v>
      </c>
      <c r="K26" s="182">
        <v>100</v>
      </c>
      <c r="L26" s="22">
        <v>999010</v>
      </c>
      <c r="M26" s="136"/>
      <c r="N26" s="140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</row>
    <row r="27" spans="1:256" s="14" customFormat="1" outlineLevel="1" x14ac:dyDescent="0.2">
      <c r="A27" s="44"/>
      <c r="B27" s="68" t="s">
        <v>170</v>
      </c>
      <c r="C27" s="94" t="s">
        <v>166</v>
      </c>
      <c r="D27" s="69">
        <v>42636</v>
      </c>
      <c r="E27" s="67"/>
      <c r="F27" s="22">
        <v>2000000</v>
      </c>
      <c r="G27" s="117">
        <v>0.99939999999999996</v>
      </c>
      <c r="H27" s="22">
        <v>1998800</v>
      </c>
      <c r="I27" s="138" t="s">
        <v>69</v>
      </c>
      <c r="J27" s="22">
        <v>0</v>
      </c>
      <c r="K27" s="117"/>
      <c r="L27" s="22">
        <v>0</v>
      </c>
      <c r="M27" s="136"/>
      <c r="N27" s="140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</row>
    <row r="28" spans="1:256" s="14" customFormat="1" ht="12" customHeight="1" outlineLevel="1" x14ac:dyDescent="0.2">
      <c r="A28" s="44"/>
      <c r="B28" s="68" t="s">
        <v>216</v>
      </c>
      <c r="C28" s="94" t="s">
        <v>197</v>
      </c>
      <c r="D28" s="69">
        <v>42793</v>
      </c>
      <c r="E28" s="67"/>
      <c r="F28" s="22">
        <v>248000</v>
      </c>
      <c r="G28" s="117">
        <v>0.999</v>
      </c>
      <c r="H28" s="22">
        <v>247752</v>
      </c>
      <c r="I28" s="138" t="s">
        <v>69</v>
      </c>
      <c r="J28" s="22">
        <v>0</v>
      </c>
      <c r="K28" s="117"/>
      <c r="L28" s="22">
        <v>0</v>
      </c>
      <c r="M28" s="136"/>
      <c r="N28" s="140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</row>
    <row r="29" spans="1:256" s="14" customFormat="1" outlineLevel="1" x14ac:dyDescent="0.2">
      <c r="A29" s="44"/>
      <c r="B29" s="68"/>
      <c r="C29" s="94"/>
      <c r="D29" s="69"/>
      <c r="E29" s="67"/>
      <c r="F29" s="22"/>
      <c r="G29" s="117"/>
      <c r="H29" s="22"/>
      <c r="I29" s="138"/>
      <c r="J29" s="22"/>
      <c r="K29" s="117"/>
      <c r="L29" s="22"/>
      <c r="M29" s="136"/>
      <c r="N29" s="140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</row>
    <row r="30" spans="1:256" s="14" customFormat="1" outlineLevel="1" x14ac:dyDescent="0.2">
      <c r="A30" s="44"/>
      <c r="B30" s="68"/>
      <c r="C30" s="94"/>
      <c r="D30" s="69"/>
      <c r="E30" s="67"/>
      <c r="F30" s="22"/>
      <c r="G30" s="117"/>
      <c r="H30" s="22"/>
      <c r="I30" s="138"/>
      <c r="J30" s="22"/>
      <c r="K30" s="117"/>
      <c r="L30" s="22"/>
      <c r="M30" s="136"/>
      <c r="N30" s="140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</row>
    <row r="31" spans="1:256" s="14" customFormat="1" ht="12" customHeight="1" x14ac:dyDescent="0.2">
      <c r="A31" s="44" t="s">
        <v>93</v>
      </c>
      <c r="B31" s="129"/>
      <c r="C31" s="163"/>
      <c r="D31" s="177"/>
      <c r="E31" s="67"/>
      <c r="F31" s="70">
        <f>SUM(F7:F30)</f>
        <v>37960878.890000001</v>
      </c>
      <c r="G31" s="117">
        <v>100.01</v>
      </c>
      <c r="H31" s="70">
        <f>SUM(H7:H30)</f>
        <v>37964809.280000001</v>
      </c>
      <c r="I31" s="133"/>
      <c r="J31" s="70">
        <f>SUM(J7:J30)</f>
        <v>30188406.120000001</v>
      </c>
      <c r="K31" s="117"/>
      <c r="L31" s="70">
        <f>SUM(L7:L30)</f>
        <v>30191586.68</v>
      </c>
      <c r="M31" s="134"/>
      <c r="N31" s="140">
        <f>SUM(L31-H31)</f>
        <v>-7773222.6000000015</v>
      </c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</row>
    <row r="32" spans="1:256" s="123" customFormat="1" ht="15.75" customHeight="1" x14ac:dyDescent="0.2">
      <c r="A32" s="119"/>
      <c r="B32" s="119"/>
      <c r="C32" s="119"/>
      <c r="D32" s="122"/>
      <c r="E32" s="122"/>
      <c r="G32" s="127">
        <v>42064</v>
      </c>
      <c r="H32" s="74"/>
      <c r="I32" s="133"/>
      <c r="K32" s="127">
        <v>42156</v>
      </c>
      <c r="L32" s="74"/>
      <c r="M32" s="133"/>
      <c r="N32" s="140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</row>
    <row r="33" spans="1:256" s="123" customFormat="1" x14ac:dyDescent="0.2">
      <c r="A33" s="119" t="s">
        <v>59</v>
      </c>
      <c r="B33" s="126" t="s">
        <v>21</v>
      </c>
      <c r="C33" s="119" t="s">
        <v>22</v>
      </c>
      <c r="D33" s="119" t="s">
        <v>60</v>
      </c>
      <c r="E33" s="119"/>
      <c r="F33" s="74" t="s">
        <v>61</v>
      </c>
      <c r="G33" s="121" t="s">
        <v>62</v>
      </c>
      <c r="H33" s="74"/>
      <c r="I33" s="133"/>
      <c r="J33" s="74" t="s">
        <v>61</v>
      </c>
      <c r="K33" s="121" t="s">
        <v>62</v>
      </c>
      <c r="L33" s="74"/>
      <c r="M33" s="133"/>
      <c r="N33" s="140" t="s">
        <v>63</v>
      </c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8"/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8"/>
      <c r="IN33" s="128"/>
      <c r="IO33" s="128"/>
      <c r="IP33" s="128"/>
      <c r="IQ33" s="128"/>
      <c r="IR33" s="128"/>
      <c r="IS33" s="128"/>
      <c r="IT33" s="128"/>
      <c r="IU33" s="128"/>
      <c r="IV33" s="128"/>
    </row>
    <row r="34" spans="1:256" s="123" customFormat="1" x14ac:dyDescent="0.2">
      <c r="A34" s="119"/>
      <c r="B34" s="126" t="s">
        <v>29</v>
      </c>
      <c r="C34" s="119" t="s">
        <v>30</v>
      </c>
      <c r="D34" s="119" t="s">
        <v>64</v>
      </c>
      <c r="E34" s="119"/>
      <c r="F34" s="74" t="s">
        <v>65</v>
      </c>
      <c r="G34" s="121" t="s">
        <v>66</v>
      </c>
      <c r="H34" s="74" t="s">
        <v>67</v>
      </c>
      <c r="I34" s="133"/>
      <c r="J34" s="74" t="s">
        <v>65</v>
      </c>
      <c r="K34" s="121" t="s">
        <v>66</v>
      </c>
      <c r="L34" s="74" t="s">
        <v>67</v>
      </c>
      <c r="M34" s="133"/>
      <c r="N34" s="140" t="s">
        <v>18</v>
      </c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  <c r="IF34" s="128"/>
      <c r="IG34" s="128"/>
      <c r="IH34" s="128"/>
      <c r="II34" s="128"/>
      <c r="IJ34" s="128"/>
      <c r="IK34" s="128"/>
      <c r="IL34" s="128"/>
      <c r="IM34" s="128"/>
      <c r="IN34" s="128"/>
      <c r="IO34" s="128"/>
      <c r="IP34" s="128"/>
      <c r="IQ34" s="128"/>
      <c r="IR34" s="128"/>
      <c r="IS34" s="128"/>
      <c r="IT34" s="128"/>
      <c r="IU34" s="128"/>
      <c r="IV34" s="128"/>
    </row>
    <row r="35" spans="1:256" s="123" customFormat="1" ht="9" customHeight="1" x14ac:dyDescent="0.2">
      <c r="A35" s="132"/>
      <c r="B35" s="135"/>
      <c r="C35" s="132"/>
      <c r="D35" s="132"/>
      <c r="E35" s="132"/>
      <c r="F35" s="133"/>
      <c r="G35" s="139"/>
      <c r="H35" s="133"/>
      <c r="I35" s="133"/>
      <c r="J35" s="133"/>
      <c r="K35" s="139"/>
      <c r="L35" s="133"/>
      <c r="M35" s="133"/>
      <c r="N35" s="141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  <c r="IF35" s="128"/>
      <c r="IG35" s="128"/>
      <c r="IH35" s="128"/>
      <c r="II35" s="128"/>
      <c r="IJ35" s="128"/>
      <c r="IK35" s="128"/>
      <c r="IL35" s="128"/>
      <c r="IM35" s="128"/>
      <c r="IN35" s="128"/>
      <c r="IO35" s="128"/>
      <c r="IP35" s="128"/>
      <c r="IQ35" s="128"/>
      <c r="IR35" s="128"/>
      <c r="IS35" s="128"/>
      <c r="IT35" s="128"/>
      <c r="IU35" s="128"/>
      <c r="IV35" s="128"/>
    </row>
    <row r="36" spans="1:256" s="14" customFormat="1" ht="12" customHeight="1" x14ac:dyDescent="0.2">
      <c r="A36" s="44"/>
      <c r="B36" s="129"/>
      <c r="C36" s="163"/>
      <c r="D36" s="177"/>
      <c r="E36" s="67"/>
      <c r="F36" s="70"/>
      <c r="G36" s="117"/>
      <c r="H36" s="70"/>
      <c r="I36" s="133"/>
      <c r="J36" s="70"/>
      <c r="K36" s="117"/>
      <c r="L36" s="70"/>
      <c r="M36" s="134"/>
      <c r="N36" s="140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</row>
    <row r="37" spans="1:256" s="14" customFormat="1" x14ac:dyDescent="0.2">
      <c r="A37" s="44" t="s">
        <v>7</v>
      </c>
      <c r="B37" s="44" t="s">
        <v>68</v>
      </c>
      <c r="C37" s="83"/>
      <c r="D37" s="112">
        <v>42185</v>
      </c>
      <c r="E37" s="67"/>
      <c r="F37" s="66">
        <v>1197827.08</v>
      </c>
      <c r="G37" s="182">
        <v>100</v>
      </c>
      <c r="H37" s="66">
        <v>1197827.08</v>
      </c>
      <c r="I37" s="138" t="s">
        <v>69</v>
      </c>
      <c r="J37" s="66">
        <v>1498591.93</v>
      </c>
      <c r="K37" s="182">
        <v>100</v>
      </c>
      <c r="L37" s="66">
        <v>1498591.93</v>
      </c>
      <c r="M37" s="136"/>
      <c r="N37" s="140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</row>
    <row r="38" spans="1:256" s="14" customFormat="1" x14ac:dyDescent="0.2">
      <c r="A38" s="44"/>
      <c r="B38" s="44"/>
      <c r="C38" s="83"/>
      <c r="D38" s="112"/>
      <c r="E38" s="67"/>
      <c r="F38" s="70">
        <f>SUM(F37:F37)</f>
        <v>1197827.08</v>
      </c>
      <c r="G38" s="117"/>
      <c r="H38" s="70">
        <f>SUM(H37:H37)</f>
        <v>1197827.08</v>
      </c>
      <c r="I38" s="133"/>
      <c r="J38" s="70">
        <f>SUM(J37:J37)</f>
        <v>1498591.93</v>
      </c>
      <c r="K38" s="117"/>
      <c r="L38" s="70">
        <f>SUM(L37:L37)</f>
        <v>1498591.93</v>
      </c>
      <c r="M38" s="134"/>
      <c r="N38" s="140">
        <f>SUM(L38-H38)</f>
        <v>300764.84999999986</v>
      </c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</row>
    <row r="39" spans="1:256" s="14" customFormat="1" x14ac:dyDescent="0.2">
      <c r="A39" s="44"/>
      <c r="B39" s="44"/>
      <c r="C39" s="83"/>
      <c r="D39" s="112"/>
      <c r="E39" s="67"/>
      <c r="F39" s="70" t="s">
        <v>161</v>
      </c>
      <c r="G39" s="117"/>
      <c r="H39" s="70" t="s">
        <v>161</v>
      </c>
      <c r="I39" s="133"/>
      <c r="J39" s="70" t="s">
        <v>161</v>
      </c>
      <c r="K39" s="117"/>
      <c r="L39" s="70" t="s">
        <v>161</v>
      </c>
      <c r="M39" s="134"/>
      <c r="N39" s="140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spans="1:256" s="14" customFormat="1" x14ac:dyDescent="0.2">
      <c r="A40" s="44" t="s">
        <v>96</v>
      </c>
      <c r="B40" s="44" t="s">
        <v>68</v>
      </c>
      <c r="C40" s="83"/>
      <c r="D40" s="112">
        <v>42185</v>
      </c>
      <c r="E40" s="67"/>
      <c r="F40" s="22">
        <v>605482.91</v>
      </c>
      <c r="G40" s="182">
        <v>100</v>
      </c>
      <c r="H40" s="22">
        <v>605482.91</v>
      </c>
      <c r="I40" s="133" t="s">
        <v>69</v>
      </c>
      <c r="J40" s="22">
        <v>1725367.86</v>
      </c>
      <c r="K40" s="182">
        <v>100</v>
      </c>
      <c r="L40" s="22">
        <v>1725367.86</v>
      </c>
      <c r="M40" s="136"/>
      <c r="N40" s="140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spans="1:256" s="14" customFormat="1" x14ac:dyDescent="0.2">
      <c r="A41" s="44"/>
      <c r="B41" s="44"/>
      <c r="C41" s="83"/>
      <c r="D41" s="112"/>
      <c r="E41" s="67"/>
      <c r="F41" s="70">
        <f>SUM(F40:F40)</f>
        <v>605482.91</v>
      </c>
      <c r="G41" s="117"/>
      <c r="H41" s="70">
        <f>SUM(H40:H40)</f>
        <v>605482.91</v>
      </c>
      <c r="I41" s="133"/>
      <c r="J41" s="70">
        <f>SUM(J40:J40)</f>
        <v>1725367.86</v>
      </c>
      <c r="K41" s="117"/>
      <c r="L41" s="70">
        <f>SUM(L40:L40)</f>
        <v>1725367.86</v>
      </c>
      <c r="M41" s="134"/>
      <c r="N41" s="140">
        <f>SUM(L41-H41)</f>
        <v>1119884.9500000002</v>
      </c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2" spans="1:256" s="14" customFormat="1" x14ac:dyDescent="0.2">
      <c r="A42" s="44"/>
      <c r="B42" s="44"/>
      <c r="C42" s="83"/>
      <c r="D42" s="112"/>
      <c r="E42" s="67"/>
      <c r="F42" s="70"/>
      <c r="G42" s="117"/>
      <c r="H42" s="70"/>
      <c r="I42" s="133"/>
      <c r="J42" s="70"/>
      <c r="K42" s="117"/>
      <c r="L42" s="70"/>
      <c r="M42" s="134"/>
      <c r="N42" s="140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  <row r="43" spans="1:256" s="14" customFormat="1" x14ac:dyDescent="0.2">
      <c r="A43" s="44" t="s">
        <v>8</v>
      </c>
      <c r="B43" s="44" t="s">
        <v>68</v>
      </c>
      <c r="C43" s="83"/>
      <c r="D43" s="112">
        <v>42185</v>
      </c>
      <c r="E43" s="67"/>
      <c r="F43" s="22">
        <v>12558.85</v>
      </c>
      <c r="G43" s="182">
        <v>100</v>
      </c>
      <c r="H43" s="22">
        <v>12558.85</v>
      </c>
      <c r="I43" s="138" t="s">
        <v>69</v>
      </c>
      <c r="J43" s="22">
        <v>12565.79</v>
      </c>
      <c r="K43" s="182">
        <v>100</v>
      </c>
      <c r="L43" s="22">
        <v>12565.79</v>
      </c>
      <c r="M43" s="136"/>
      <c r="N43" s="140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</row>
    <row r="44" spans="1:256" s="14" customFormat="1" x14ac:dyDescent="0.2">
      <c r="A44" s="44"/>
      <c r="B44" s="44"/>
      <c r="C44" s="83"/>
      <c r="D44" s="112"/>
      <c r="E44" s="67"/>
      <c r="F44" s="70">
        <f>SUM(F43)</f>
        <v>12558.85</v>
      </c>
      <c r="G44" s="117"/>
      <c r="H44" s="70">
        <f>SUM(H43)</f>
        <v>12558.85</v>
      </c>
      <c r="I44" s="133"/>
      <c r="J44" s="70">
        <f>SUM(J43)</f>
        <v>12565.79</v>
      </c>
      <c r="K44" s="117"/>
      <c r="L44" s="70">
        <f>SUM(L43)</f>
        <v>12565.79</v>
      </c>
      <c r="M44" s="134"/>
      <c r="N44" s="140">
        <f>SUM(L44-H44)</f>
        <v>6.9400000000005093</v>
      </c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  <c r="IR44" s="87"/>
      <c r="IS44" s="87"/>
      <c r="IT44" s="87"/>
      <c r="IU44" s="87"/>
      <c r="IV44" s="87"/>
    </row>
    <row r="45" spans="1:256" s="14" customFormat="1" ht="12" customHeight="1" x14ac:dyDescent="0.2">
      <c r="A45" s="44"/>
      <c r="B45" s="129"/>
      <c r="C45" s="163"/>
      <c r="D45" s="177"/>
      <c r="E45" s="67"/>
      <c r="F45" s="70"/>
      <c r="G45" s="117"/>
      <c r="H45" s="70"/>
      <c r="I45" s="133"/>
      <c r="J45" s="70"/>
      <c r="K45" s="117"/>
      <c r="L45" s="70"/>
      <c r="M45" s="134"/>
      <c r="N45" s="140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</row>
    <row r="46" spans="1:256" s="14" customFormat="1" outlineLevel="1" x14ac:dyDescent="0.2">
      <c r="A46" s="44" t="s">
        <v>9</v>
      </c>
      <c r="B46" s="44" t="s">
        <v>68</v>
      </c>
      <c r="C46" s="65"/>
      <c r="D46" s="112">
        <v>42185</v>
      </c>
      <c r="E46" s="67"/>
      <c r="F46" s="71">
        <v>2334004.84</v>
      </c>
      <c r="G46" s="182">
        <v>100</v>
      </c>
      <c r="H46" s="71">
        <v>2334004.84</v>
      </c>
      <c r="I46" s="138" t="s">
        <v>69</v>
      </c>
      <c r="J46" s="71">
        <v>2373751.6</v>
      </c>
      <c r="K46" s="182">
        <v>100</v>
      </c>
      <c r="L46" s="71">
        <v>2373751.6</v>
      </c>
      <c r="M46" s="137"/>
      <c r="N46" s="140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  <c r="IR46" s="87"/>
      <c r="IS46" s="87"/>
      <c r="IT46" s="87"/>
      <c r="IU46" s="87"/>
      <c r="IV46" s="87"/>
    </row>
    <row r="47" spans="1:256" s="14" customFormat="1" x14ac:dyDescent="0.2">
      <c r="A47" s="44"/>
      <c r="B47" s="44"/>
      <c r="C47" s="65"/>
      <c r="D47" s="112"/>
      <c r="E47" s="67"/>
      <c r="F47" s="70">
        <f>SUM(F46:F46)</f>
        <v>2334004.84</v>
      </c>
      <c r="G47" s="72"/>
      <c r="H47" s="70">
        <f>SUM(H46:H46)</f>
        <v>2334004.84</v>
      </c>
      <c r="I47" s="133"/>
      <c r="J47" s="70">
        <f>SUM(J46:J46)</f>
        <v>2373751.6</v>
      </c>
      <c r="K47" s="72"/>
      <c r="L47" s="70">
        <f>SUM(L46:L46)</f>
        <v>2373751.6</v>
      </c>
      <c r="M47" s="134"/>
      <c r="N47" s="140">
        <f>SUM(L47-H47)</f>
        <v>39746.760000000242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</row>
    <row r="48" spans="1:256" s="14" customFormat="1" x14ac:dyDescent="0.2">
      <c r="A48" s="44"/>
      <c r="B48" s="44"/>
      <c r="C48" s="65"/>
      <c r="D48" s="112"/>
      <c r="E48" s="67"/>
      <c r="F48" s="22"/>
      <c r="G48" s="73"/>
      <c r="H48" s="22"/>
      <c r="I48" s="138"/>
      <c r="J48" s="22"/>
      <c r="K48" s="73"/>
      <c r="L48" s="22"/>
      <c r="M48" s="136"/>
      <c r="N48" s="140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</row>
    <row r="49" spans="1:256" s="14" customFormat="1" x14ac:dyDescent="0.2">
      <c r="A49" s="44" t="s">
        <v>70</v>
      </c>
      <c r="B49" s="44" t="s">
        <v>68</v>
      </c>
      <c r="C49" s="65"/>
      <c r="D49" s="112">
        <v>42185</v>
      </c>
      <c r="E49" s="67"/>
      <c r="F49" s="22">
        <v>1354233.51</v>
      </c>
      <c r="G49" s="182">
        <v>100</v>
      </c>
      <c r="H49" s="22">
        <v>1354233.51</v>
      </c>
      <c r="I49" s="138" t="s">
        <v>69</v>
      </c>
      <c r="J49" s="22">
        <v>1214379.68</v>
      </c>
      <c r="K49" s="182">
        <v>100</v>
      </c>
      <c r="L49" s="22">
        <v>1214379.68</v>
      </c>
      <c r="M49" s="136"/>
      <c r="N49" s="140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</row>
    <row r="50" spans="1:256" s="14" customFormat="1" x14ac:dyDescent="0.2">
      <c r="A50" s="44"/>
      <c r="B50" s="44"/>
      <c r="C50" s="65"/>
      <c r="D50" s="112"/>
      <c r="E50" s="67"/>
      <c r="F50" s="70">
        <f>SUM(F49:F49)</f>
        <v>1354233.51</v>
      </c>
      <c r="G50" s="184"/>
      <c r="H50" s="70">
        <f>SUM(H49:H49)</f>
        <v>1354233.51</v>
      </c>
      <c r="I50" s="133"/>
      <c r="J50" s="70">
        <f>SUM(J49:J49)</f>
        <v>1214379.68</v>
      </c>
      <c r="K50" s="184"/>
      <c r="L50" s="70">
        <f>SUM(L49:L49)</f>
        <v>1214379.68</v>
      </c>
      <c r="M50" s="134"/>
      <c r="N50" s="140">
        <f>SUM(L50-H50)</f>
        <v>-139853.83000000007</v>
      </c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  <c r="IR50" s="87"/>
      <c r="IS50" s="87"/>
      <c r="IT50" s="87"/>
      <c r="IU50" s="87"/>
      <c r="IV50" s="87"/>
    </row>
    <row r="51" spans="1:256" s="14" customFormat="1" x14ac:dyDescent="0.2">
      <c r="A51" s="44"/>
      <c r="B51" s="44"/>
      <c r="C51" s="65"/>
      <c r="D51" s="112"/>
      <c r="E51" s="67"/>
      <c r="F51" s="70"/>
      <c r="G51" s="184"/>
      <c r="H51" s="70"/>
      <c r="I51" s="133"/>
      <c r="J51" s="70"/>
      <c r="K51" s="184"/>
      <c r="L51" s="70"/>
      <c r="M51" s="134"/>
      <c r="N51" s="140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  <c r="IR51" s="87"/>
      <c r="IS51" s="87"/>
      <c r="IT51" s="87"/>
      <c r="IU51" s="87"/>
      <c r="IV51" s="87"/>
    </row>
    <row r="52" spans="1:256" s="14" customFormat="1" x14ac:dyDescent="0.2">
      <c r="A52" s="44" t="s">
        <v>71</v>
      </c>
      <c r="B52" s="44" t="s">
        <v>68</v>
      </c>
      <c r="C52" s="65"/>
      <c r="D52" s="112">
        <v>42185</v>
      </c>
      <c r="E52" s="65"/>
      <c r="F52" s="66">
        <v>960317.59</v>
      </c>
      <c r="G52" s="182">
        <v>100</v>
      </c>
      <c r="H52" s="66">
        <v>960317.59</v>
      </c>
      <c r="I52" s="138" t="s">
        <v>69</v>
      </c>
      <c r="J52" s="66">
        <v>785544.29</v>
      </c>
      <c r="K52" s="182">
        <v>100</v>
      </c>
      <c r="L52" s="66">
        <v>785544.29</v>
      </c>
      <c r="M52" s="138"/>
      <c r="N52" s="140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  <c r="IR52" s="87"/>
      <c r="IS52" s="87"/>
      <c r="IT52" s="87"/>
      <c r="IU52" s="87"/>
      <c r="IV52" s="87"/>
    </row>
    <row r="53" spans="1:256" s="14" customFormat="1" x14ac:dyDescent="0.2">
      <c r="A53" s="44"/>
      <c r="B53" s="44"/>
      <c r="C53" s="65"/>
      <c r="D53" s="113"/>
      <c r="E53" s="65"/>
      <c r="F53" s="74">
        <f>SUM(F52)</f>
        <v>960317.59</v>
      </c>
      <c r="G53" s="184"/>
      <c r="H53" s="74">
        <f>SUM(H52)</f>
        <v>960317.59</v>
      </c>
      <c r="I53" s="133"/>
      <c r="J53" s="74">
        <f>SUM(J52)</f>
        <v>785544.29</v>
      </c>
      <c r="K53" s="184"/>
      <c r="L53" s="74">
        <f>SUM(L52)</f>
        <v>785544.29</v>
      </c>
      <c r="M53" s="133"/>
      <c r="N53" s="140">
        <f>SUM(L53-H53)</f>
        <v>-174773.29999999993</v>
      </c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  <c r="IR53" s="87"/>
      <c r="IS53" s="87"/>
      <c r="IT53" s="87"/>
      <c r="IU53" s="87"/>
      <c r="IV53" s="87"/>
    </row>
    <row r="54" spans="1:256" s="14" customFormat="1" x14ac:dyDescent="0.2">
      <c r="A54" s="46"/>
      <c r="B54" s="44"/>
      <c r="C54" s="65"/>
      <c r="D54" s="112"/>
      <c r="E54" s="67"/>
      <c r="F54" s="70"/>
      <c r="G54" s="184"/>
      <c r="H54" s="70"/>
      <c r="I54" s="133"/>
      <c r="J54" s="70"/>
      <c r="K54" s="184"/>
      <c r="L54" s="70"/>
      <c r="M54" s="134"/>
      <c r="N54" s="140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  <c r="IV54" s="87"/>
    </row>
    <row r="55" spans="1:256" s="44" customFormat="1" ht="14.25" customHeight="1" x14ac:dyDescent="0.2">
      <c r="A55" s="44" t="s">
        <v>12</v>
      </c>
      <c r="B55" s="44" t="s">
        <v>68</v>
      </c>
      <c r="C55" s="65"/>
      <c r="D55" s="112">
        <v>42185</v>
      </c>
      <c r="E55" s="67"/>
      <c r="F55" s="22">
        <v>62424.44</v>
      </c>
      <c r="G55" s="182">
        <v>100</v>
      </c>
      <c r="H55" s="22">
        <v>62424.44</v>
      </c>
      <c r="I55" s="138" t="s">
        <v>69</v>
      </c>
      <c r="J55" s="22">
        <v>60651.62</v>
      </c>
      <c r="K55" s="182">
        <v>100</v>
      </c>
      <c r="L55" s="22">
        <v>60651.62</v>
      </c>
      <c r="M55" s="136"/>
      <c r="N55" s="140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</row>
    <row r="56" spans="1:256" s="14" customFormat="1" x14ac:dyDescent="0.2">
      <c r="C56" s="84"/>
      <c r="D56" s="114"/>
      <c r="F56" s="70">
        <f>SUM(F55)</f>
        <v>62424.44</v>
      </c>
      <c r="G56" s="184"/>
      <c r="H56" s="70">
        <f>SUM(H55)</f>
        <v>62424.44</v>
      </c>
      <c r="I56" s="133"/>
      <c r="J56" s="70">
        <f>SUM(J55)</f>
        <v>60651.62</v>
      </c>
      <c r="K56" s="184"/>
      <c r="L56" s="70">
        <f>SUM(L55)</f>
        <v>60651.62</v>
      </c>
      <c r="M56" s="134"/>
      <c r="N56" s="140">
        <f>SUM(L56-H56)</f>
        <v>-1772.8199999999997</v>
      </c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  <c r="IO56" s="87"/>
      <c r="IP56" s="87"/>
      <c r="IQ56" s="87"/>
      <c r="IR56" s="87"/>
      <c r="IS56" s="87"/>
      <c r="IT56" s="87"/>
      <c r="IU56" s="87"/>
      <c r="IV56" s="87"/>
    </row>
    <row r="57" spans="1:256" s="14" customFormat="1" x14ac:dyDescent="0.2">
      <c r="A57" s="44"/>
      <c r="B57" s="44"/>
      <c r="C57" s="65"/>
      <c r="D57" s="113"/>
      <c r="E57" s="44"/>
      <c r="F57" s="22"/>
      <c r="G57" s="185"/>
      <c r="H57" s="22"/>
      <c r="I57" s="138"/>
      <c r="J57" s="22"/>
      <c r="K57" s="185"/>
      <c r="L57" s="22"/>
      <c r="M57" s="136"/>
      <c r="N57" s="140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7"/>
      <c r="FL57" s="87"/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7"/>
      <c r="GH57" s="87"/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7"/>
      <c r="HD57" s="87"/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7"/>
      <c r="HZ57" s="87"/>
      <c r="IA57" s="87"/>
      <c r="IB57" s="87"/>
      <c r="IC57" s="87"/>
      <c r="ID57" s="87"/>
      <c r="IE57" s="87"/>
      <c r="IF57" s="87"/>
      <c r="IG57" s="87"/>
      <c r="IH57" s="87"/>
      <c r="II57" s="87"/>
      <c r="IJ57" s="87"/>
      <c r="IK57" s="87"/>
      <c r="IL57" s="87"/>
      <c r="IM57" s="87"/>
      <c r="IN57" s="87"/>
      <c r="IO57" s="87"/>
      <c r="IP57" s="87"/>
      <c r="IQ57" s="87"/>
      <c r="IR57" s="87"/>
      <c r="IS57" s="87"/>
      <c r="IT57" s="87"/>
      <c r="IU57" s="87"/>
      <c r="IV57" s="87"/>
    </row>
    <row r="58" spans="1:256" s="14" customFormat="1" x14ac:dyDescent="0.2">
      <c r="A58" s="44" t="s">
        <v>38</v>
      </c>
      <c r="B58" s="44" t="s">
        <v>68</v>
      </c>
      <c r="C58" s="65"/>
      <c r="D58" s="112">
        <v>42185</v>
      </c>
      <c r="E58" s="44"/>
      <c r="F58" s="22">
        <v>384020.35</v>
      </c>
      <c r="G58" s="184">
        <v>100</v>
      </c>
      <c r="H58" s="22">
        <v>384020.35</v>
      </c>
      <c r="I58" s="138" t="s">
        <v>69</v>
      </c>
      <c r="J58" s="22">
        <v>385437.14</v>
      </c>
      <c r="K58" s="184">
        <v>100</v>
      </c>
      <c r="L58" s="22">
        <v>385437.14</v>
      </c>
      <c r="M58" s="136"/>
      <c r="N58" s="140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7"/>
      <c r="GH58" s="87"/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7"/>
      <c r="HD58" s="87"/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7"/>
      <c r="HZ58" s="87"/>
      <c r="IA58" s="87"/>
      <c r="IB58" s="87"/>
      <c r="IC58" s="87"/>
      <c r="ID58" s="87"/>
      <c r="IE58" s="87"/>
      <c r="IF58" s="87"/>
      <c r="IG58" s="87"/>
      <c r="IH58" s="87"/>
      <c r="II58" s="87"/>
      <c r="IJ58" s="87"/>
      <c r="IK58" s="87"/>
      <c r="IL58" s="87"/>
      <c r="IM58" s="87"/>
      <c r="IN58" s="87"/>
      <c r="IO58" s="87"/>
      <c r="IP58" s="87"/>
      <c r="IQ58" s="87"/>
      <c r="IR58" s="87"/>
      <c r="IS58" s="87"/>
      <c r="IT58" s="87"/>
      <c r="IU58" s="87"/>
      <c r="IV58" s="87"/>
    </row>
    <row r="59" spans="1:256" s="14" customFormat="1" x14ac:dyDescent="0.2">
      <c r="A59" s="44"/>
      <c r="B59" s="44"/>
      <c r="C59" s="65"/>
      <c r="D59" s="113"/>
      <c r="E59" s="44"/>
      <c r="F59" s="70">
        <f>SUM(F58:F58)</f>
        <v>384020.35</v>
      </c>
      <c r="G59" s="185"/>
      <c r="H59" s="70">
        <f>SUM(H58:H58)</f>
        <v>384020.35</v>
      </c>
      <c r="I59" s="133"/>
      <c r="J59" s="70">
        <f>SUM(J58:J58)</f>
        <v>385437.14</v>
      </c>
      <c r="K59" s="185"/>
      <c r="L59" s="70">
        <f>SUM(L58:L58)</f>
        <v>385437.14</v>
      </c>
      <c r="M59" s="134"/>
      <c r="N59" s="140">
        <f>SUM(L59-H59)</f>
        <v>1416.7900000000373</v>
      </c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7"/>
      <c r="HD59" s="87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7"/>
      <c r="HZ59" s="87"/>
      <c r="IA59" s="87"/>
      <c r="IB59" s="87"/>
      <c r="IC59" s="87"/>
      <c r="ID59" s="87"/>
      <c r="IE59" s="87"/>
      <c r="IF59" s="87"/>
      <c r="IG59" s="87"/>
      <c r="IH59" s="87"/>
      <c r="II59" s="87"/>
      <c r="IJ59" s="87"/>
      <c r="IK59" s="87"/>
      <c r="IL59" s="87"/>
      <c r="IM59" s="87"/>
      <c r="IN59" s="87"/>
      <c r="IO59" s="87"/>
      <c r="IP59" s="87"/>
      <c r="IQ59" s="87"/>
      <c r="IR59" s="87"/>
      <c r="IS59" s="87"/>
      <c r="IT59" s="87"/>
      <c r="IU59" s="87"/>
      <c r="IV59" s="87"/>
    </row>
    <row r="60" spans="1:256" s="14" customFormat="1" x14ac:dyDescent="0.2">
      <c r="A60" s="44"/>
      <c r="B60" s="44"/>
      <c r="C60" s="65"/>
      <c r="D60" s="113"/>
      <c r="E60" s="44"/>
      <c r="F60" s="70"/>
      <c r="G60" s="185"/>
      <c r="H60" s="70"/>
      <c r="I60" s="133"/>
      <c r="J60" s="70"/>
      <c r="K60" s="185"/>
      <c r="L60" s="70"/>
      <c r="M60" s="134"/>
      <c r="N60" s="140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</row>
    <row r="61" spans="1:256" s="14" customFormat="1" x14ac:dyDescent="0.2">
      <c r="A61" s="44" t="s">
        <v>39</v>
      </c>
      <c r="B61" s="44" t="s">
        <v>68</v>
      </c>
      <c r="C61" s="65"/>
      <c r="D61" s="112">
        <v>42185</v>
      </c>
      <c r="E61" s="67"/>
      <c r="F61" s="22">
        <v>3059204.13</v>
      </c>
      <c r="G61" s="182">
        <v>100</v>
      </c>
      <c r="H61" s="22">
        <v>3059204.13</v>
      </c>
      <c r="I61" s="138" t="s">
        <v>69</v>
      </c>
      <c r="J61" s="22">
        <v>2705584.61</v>
      </c>
      <c r="K61" s="182">
        <v>100</v>
      </c>
      <c r="L61" s="22">
        <v>2705584.61</v>
      </c>
      <c r="M61" s="136"/>
      <c r="N61" s="140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</row>
    <row r="62" spans="1:256" s="14" customFormat="1" ht="12" customHeight="1" x14ac:dyDescent="0.2">
      <c r="A62" s="44"/>
      <c r="B62" s="68"/>
      <c r="C62" s="85"/>
      <c r="D62" s="69"/>
      <c r="E62" s="44"/>
      <c r="F62" s="70">
        <f>SUM(F61:F61)</f>
        <v>3059204.13</v>
      </c>
      <c r="G62" s="184"/>
      <c r="H62" s="70">
        <f>SUM(H61:H61)</f>
        <v>3059204.13</v>
      </c>
      <c r="I62" s="133"/>
      <c r="J62" s="70">
        <f>SUM(J61:J61)</f>
        <v>2705584.61</v>
      </c>
      <c r="K62" s="184"/>
      <c r="L62" s="70">
        <f>SUM(L61:L61)</f>
        <v>2705584.61</v>
      </c>
      <c r="M62" s="134"/>
      <c r="N62" s="140">
        <f>SUM(L62-H62)</f>
        <v>-353619.52</v>
      </c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7"/>
      <c r="IC62" s="87"/>
      <c r="ID62" s="87"/>
      <c r="IE62" s="87"/>
      <c r="IF62" s="87"/>
      <c r="IG62" s="87"/>
      <c r="IH62" s="87"/>
      <c r="II62" s="87"/>
      <c r="IJ62" s="87"/>
      <c r="IK62" s="87"/>
      <c r="IL62" s="87"/>
      <c r="IM62" s="87"/>
      <c r="IN62" s="87"/>
      <c r="IO62" s="87"/>
      <c r="IP62" s="87"/>
      <c r="IQ62" s="87"/>
      <c r="IR62" s="87"/>
      <c r="IS62" s="87"/>
      <c r="IT62" s="87"/>
      <c r="IU62" s="87"/>
      <c r="IV62" s="87"/>
    </row>
    <row r="63" spans="1:256" s="14" customFormat="1" x14ac:dyDescent="0.2">
      <c r="A63" s="44"/>
      <c r="B63" s="44"/>
      <c r="C63" s="65"/>
      <c r="D63" s="113"/>
      <c r="E63" s="44"/>
      <c r="F63" s="22"/>
      <c r="G63" s="184"/>
      <c r="H63" s="22"/>
      <c r="I63" s="138"/>
      <c r="J63" s="22"/>
      <c r="K63" s="184"/>
      <c r="L63" s="22"/>
      <c r="M63" s="136"/>
      <c r="N63" s="140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7"/>
      <c r="IC63" s="87"/>
      <c r="ID63" s="87"/>
      <c r="IE63" s="87"/>
      <c r="IF63" s="87"/>
      <c r="IG63" s="87"/>
      <c r="IH63" s="87"/>
      <c r="II63" s="87"/>
      <c r="IJ63" s="87"/>
      <c r="IK63" s="87"/>
      <c r="IL63" s="87"/>
      <c r="IM63" s="87"/>
      <c r="IN63" s="87"/>
      <c r="IO63" s="87"/>
      <c r="IP63" s="87"/>
      <c r="IQ63" s="87"/>
      <c r="IR63" s="87"/>
      <c r="IS63" s="87"/>
      <c r="IT63" s="87"/>
      <c r="IU63" s="87"/>
      <c r="IV63" s="87"/>
    </row>
    <row r="64" spans="1:256" s="14" customFormat="1" x14ac:dyDescent="0.2">
      <c r="A64" s="44" t="s">
        <v>40</v>
      </c>
      <c r="B64" s="44" t="s">
        <v>68</v>
      </c>
      <c r="C64" s="65"/>
      <c r="D64" s="112">
        <v>42185</v>
      </c>
      <c r="E64" s="67"/>
      <c r="F64" s="22">
        <v>341228.72</v>
      </c>
      <c r="G64" s="182">
        <v>100</v>
      </c>
      <c r="H64" s="22">
        <v>341228.72</v>
      </c>
      <c r="I64" s="138" t="s">
        <v>69</v>
      </c>
      <c r="J64" s="22">
        <v>258904.19</v>
      </c>
      <c r="K64" s="182">
        <v>100</v>
      </c>
      <c r="L64" s="22">
        <v>258904.19</v>
      </c>
      <c r="M64" s="136"/>
      <c r="N64" s="140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7"/>
      <c r="IC64" s="87"/>
      <c r="ID64" s="87"/>
      <c r="IE64" s="87"/>
      <c r="IF64" s="87"/>
      <c r="IG64" s="87"/>
      <c r="IH64" s="87"/>
      <c r="II64" s="87"/>
      <c r="IJ64" s="87"/>
      <c r="IK64" s="87"/>
      <c r="IL64" s="87"/>
      <c r="IM64" s="87"/>
      <c r="IN64" s="87"/>
      <c r="IO64" s="87"/>
      <c r="IP64" s="87"/>
      <c r="IQ64" s="87"/>
      <c r="IR64" s="87"/>
      <c r="IS64" s="87"/>
      <c r="IT64" s="87"/>
      <c r="IU64" s="87"/>
      <c r="IV64" s="87"/>
    </row>
    <row r="65" spans="1:256" s="14" customFormat="1" ht="13.5" customHeight="1" x14ac:dyDescent="0.2">
      <c r="A65" s="44"/>
      <c r="B65" s="44"/>
      <c r="C65" s="65"/>
      <c r="D65" s="113"/>
      <c r="E65" s="44"/>
      <c r="F65" s="70">
        <f>SUM(F64)</f>
        <v>341228.72</v>
      </c>
      <c r="G65" s="184"/>
      <c r="H65" s="70">
        <f>SUM(H64)</f>
        <v>341228.72</v>
      </c>
      <c r="I65" s="133"/>
      <c r="J65" s="70">
        <f>SUM(J64)</f>
        <v>258904.19</v>
      </c>
      <c r="K65" s="184"/>
      <c r="L65" s="70">
        <f>SUM(L64)</f>
        <v>258904.19</v>
      </c>
      <c r="M65" s="134"/>
      <c r="N65" s="140">
        <f>SUM(L65-H65)</f>
        <v>-82324.52999999997</v>
      </c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87"/>
      <c r="IM65" s="87"/>
      <c r="IN65" s="87"/>
      <c r="IO65" s="87"/>
      <c r="IP65" s="87"/>
      <c r="IQ65" s="87"/>
      <c r="IR65" s="87"/>
      <c r="IS65" s="87"/>
      <c r="IT65" s="87"/>
      <c r="IU65" s="87"/>
      <c r="IV65" s="87"/>
    </row>
    <row r="66" spans="1:256" s="14" customFormat="1" ht="13.5" customHeight="1" x14ac:dyDescent="0.2">
      <c r="A66" s="44"/>
      <c r="B66" s="44"/>
      <c r="C66" s="65"/>
      <c r="D66" s="113"/>
      <c r="E66" s="44"/>
      <c r="F66" s="70"/>
      <c r="G66" s="184"/>
      <c r="H66" s="70"/>
      <c r="I66" s="133"/>
      <c r="J66" s="70"/>
      <c r="K66" s="184"/>
      <c r="L66" s="70"/>
      <c r="M66" s="134"/>
      <c r="N66" s="140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7"/>
      <c r="IC66" s="87"/>
      <c r="ID66" s="87"/>
      <c r="IE66" s="87"/>
      <c r="IF66" s="87"/>
      <c r="IG66" s="87"/>
      <c r="IH66" s="87"/>
      <c r="II66" s="87"/>
      <c r="IJ66" s="87"/>
      <c r="IK66" s="87"/>
      <c r="IL66" s="87"/>
      <c r="IM66" s="87"/>
      <c r="IN66" s="87"/>
      <c r="IO66" s="87"/>
      <c r="IP66" s="87"/>
      <c r="IQ66" s="87"/>
      <c r="IR66" s="87"/>
      <c r="IS66" s="87"/>
      <c r="IT66" s="87"/>
      <c r="IU66" s="87"/>
      <c r="IV66" s="87"/>
    </row>
    <row r="67" spans="1:256" s="14" customFormat="1" x14ac:dyDescent="0.2">
      <c r="A67" s="44" t="s">
        <v>155</v>
      </c>
      <c r="B67" s="44" t="s">
        <v>68</v>
      </c>
      <c r="C67" s="65"/>
      <c r="D67" s="112">
        <v>42185</v>
      </c>
      <c r="E67" s="67"/>
      <c r="F67" s="22">
        <v>432368.75</v>
      </c>
      <c r="G67" s="182">
        <v>100</v>
      </c>
      <c r="H67" s="22">
        <v>432368.75</v>
      </c>
      <c r="I67" s="138" t="s">
        <v>69</v>
      </c>
      <c r="J67" s="22">
        <v>435256</v>
      </c>
      <c r="K67" s="182">
        <v>100</v>
      </c>
      <c r="L67" s="22">
        <v>435256</v>
      </c>
      <c r="M67" s="136"/>
      <c r="N67" s="140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87"/>
      <c r="GB67" s="87"/>
      <c r="GC67" s="87"/>
      <c r="GD67" s="87"/>
      <c r="GE67" s="87"/>
      <c r="GF67" s="87"/>
      <c r="GG67" s="87"/>
      <c r="GH67" s="87"/>
      <c r="GI67" s="87"/>
      <c r="GJ67" s="87"/>
      <c r="GK67" s="87"/>
      <c r="GL67" s="87"/>
      <c r="GM67" s="87"/>
      <c r="GN67" s="87"/>
      <c r="GO67" s="87"/>
      <c r="GP67" s="87"/>
      <c r="GQ67" s="87"/>
      <c r="GR67" s="87"/>
      <c r="GS67" s="87"/>
      <c r="GT67" s="87"/>
      <c r="GU67" s="87"/>
      <c r="GV67" s="87"/>
      <c r="GW67" s="87"/>
      <c r="GX67" s="87"/>
      <c r="GY67" s="87"/>
      <c r="GZ67" s="87"/>
      <c r="HA67" s="87"/>
      <c r="HB67" s="87"/>
      <c r="HC67" s="87"/>
      <c r="HD67" s="87"/>
      <c r="HE67" s="87"/>
      <c r="HF67" s="87"/>
      <c r="HG67" s="87"/>
      <c r="HH67" s="87"/>
      <c r="HI67" s="87"/>
      <c r="HJ67" s="87"/>
      <c r="HK67" s="87"/>
      <c r="HL67" s="87"/>
      <c r="HM67" s="87"/>
      <c r="HN67" s="87"/>
      <c r="HO67" s="87"/>
      <c r="HP67" s="87"/>
      <c r="HQ67" s="87"/>
      <c r="HR67" s="87"/>
      <c r="HS67" s="87"/>
      <c r="HT67" s="87"/>
      <c r="HU67" s="87"/>
      <c r="HV67" s="87"/>
      <c r="HW67" s="87"/>
      <c r="HX67" s="87"/>
      <c r="HY67" s="87"/>
      <c r="HZ67" s="87"/>
      <c r="IA67" s="87"/>
      <c r="IB67" s="87"/>
      <c r="IC67" s="87"/>
      <c r="ID67" s="87"/>
      <c r="IE67" s="87"/>
      <c r="IF67" s="87"/>
      <c r="IG67" s="87"/>
      <c r="IH67" s="87"/>
      <c r="II67" s="87"/>
      <c r="IJ67" s="87"/>
      <c r="IK67" s="87"/>
      <c r="IL67" s="87"/>
      <c r="IM67" s="87"/>
      <c r="IN67" s="87"/>
      <c r="IO67" s="87"/>
      <c r="IP67" s="87"/>
      <c r="IQ67" s="87"/>
      <c r="IR67" s="87"/>
      <c r="IS67" s="87"/>
      <c r="IT67" s="87"/>
      <c r="IU67" s="87"/>
      <c r="IV67" s="87"/>
    </row>
    <row r="68" spans="1:256" s="14" customFormat="1" x14ac:dyDescent="0.2">
      <c r="A68" s="44"/>
      <c r="B68" s="44"/>
      <c r="C68" s="65"/>
      <c r="D68" s="113"/>
      <c r="E68" s="44"/>
      <c r="F68" s="70">
        <f>SUM(F67:F67)</f>
        <v>432368.75</v>
      </c>
      <c r="G68" s="184"/>
      <c r="H68" s="70">
        <f>SUM(H67:H67)</f>
        <v>432368.75</v>
      </c>
      <c r="I68" s="133"/>
      <c r="J68" s="70">
        <f>SUM(J67:J67)</f>
        <v>435256</v>
      </c>
      <c r="K68" s="184"/>
      <c r="L68" s="70">
        <f>SUM(L67:L67)</f>
        <v>435256</v>
      </c>
      <c r="M68" s="134"/>
      <c r="N68" s="140">
        <f>SUM(L68-H68)</f>
        <v>2887.25</v>
      </c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87"/>
      <c r="GB68" s="87"/>
      <c r="GC68" s="87"/>
      <c r="GD68" s="87"/>
      <c r="GE68" s="87"/>
      <c r="GF68" s="87"/>
      <c r="GG68" s="87"/>
      <c r="GH68" s="87"/>
      <c r="GI68" s="87"/>
      <c r="GJ68" s="87"/>
      <c r="GK68" s="87"/>
      <c r="GL68" s="87"/>
      <c r="GM68" s="87"/>
      <c r="GN68" s="87"/>
      <c r="GO68" s="87"/>
      <c r="GP68" s="87"/>
      <c r="GQ68" s="87"/>
      <c r="GR68" s="87"/>
      <c r="GS68" s="87"/>
      <c r="GT68" s="87"/>
      <c r="GU68" s="87"/>
      <c r="GV68" s="87"/>
      <c r="GW68" s="87"/>
      <c r="GX68" s="87"/>
      <c r="GY68" s="87"/>
      <c r="GZ68" s="87"/>
      <c r="HA68" s="87"/>
      <c r="HB68" s="87"/>
      <c r="HC68" s="87"/>
      <c r="HD68" s="87"/>
      <c r="HE68" s="87"/>
      <c r="HF68" s="87"/>
      <c r="HG68" s="87"/>
      <c r="HH68" s="87"/>
      <c r="HI68" s="87"/>
      <c r="HJ68" s="87"/>
      <c r="HK68" s="87"/>
      <c r="HL68" s="87"/>
      <c r="HM68" s="87"/>
      <c r="HN68" s="87"/>
      <c r="HO68" s="87"/>
      <c r="HP68" s="87"/>
      <c r="HQ68" s="87"/>
      <c r="HR68" s="87"/>
      <c r="HS68" s="87"/>
      <c r="HT68" s="87"/>
      <c r="HU68" s="87"/>
      <c r="HV68" s="87"/>
      <c r="HW68" s="87"/>
      <c r="HX68" s="87"/>
      <c r="HY68" s="87"/>
      <c r="HZ68" s="87"/>
      <c r="IA68" s="87"/>
      <c r="IB68" s="87"/>
      <c r="IC68" s="87"/>
      <c r="ID68" s="87"/>
      <c r="IE68" s="87"/>
      <c r="IF68" s="87"/>
      <c r="IG68" s="87"/>
      <c r="IH68" s="87"/>
      <c r="II68" s="87"/>
      <c r="IJ68" s="87"/>
      <c r="IK68" s="87"/>
      <c r="IL68" s="87"/>
      <c r="IM68" s="87"/>
      <c r="IN68" s="87"/>
      <c r="IO68" s="87"/>
      <c r="IP68" s="87"/>
      <c r="IQ68" s="87"/>
      <c r="IR68" s="87"/>
      <c r="IS68" s="87"/>
      <c r="IT68" s="87"/>
      <c r="IU68" s="87"/>
      <c r="IV68" s="87"/>
    </row>
    <row r="69" spans="1:256" s="14" customFormat="1" x14ac:dyDescent="0.2">
      <c r="A69" s="44"/>
      <c r="B69" s="44"/>
      <c r="C69" s="65"/>
      <c r="D69" s="113"/>
      <c r="E69" s="44"/>
      <c r="F69" s="70"/>
      <c r="G69" s="184"/>
      <c r="H69" s="70"/>
      <c r="I69" s="133"/>
      <c r="J69" s="70"/>
      <c r="K69" s="184"/>
      <c r="L69" s="70"/>
      <c r="M69" s="134"/>
      <c r="N69" s="140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87"/>
      <c r="IM69" s="87"/>
      <c r="IN69" s="87"/>
      <c r="IO69" s="87"/>
      <c r="IP69" s="87"/>
      <c r="IQ69" s="87"/>
      <c r="IR69" s="87"/>
      <c r="IS69" s="87"/>
      <c r="IT69" s="87"/>
      <c r="IU69" s="87"/>
      <c r="IV69" s="87"/>
    </row>
    <row r="70" spans="1:256" s="123" customFormat="1" ht="15.75" customHeight="1" x14ac:dyDescent="0.2">
      <c r="A70" s="119"/>
      <c r="B70" s="119"/>
      <c r="C70" s="119"/>
      <c r="D70" s="122"/>
      <c r="E70" s="122"/>
      <c r="G70" s="127">
        <v>42064</v>
      </c>
      <c r="H70" s="74"/>
      <c r="I70" s="133"/>
      <c r="K70" s="127">
        <v>42156</v>
      </c>
      <c r="L70" s="74"/>
      <c r="M70" s="133"/>
      <c r="N70" s="140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  <c r="GG70" s="128"/>
      <c r="GH70" s="128"/>
      <c r="GI70" s="128"/>
      <c r="GJ70" s="128"/>
      <c r="GK70" s="128"/>
      <c r="GL70" s="128"/>
      <c r="GM70" s="128"/>
      <c r="GN70" s="128"/>
      <c r="GO70" s="128"/>
      <c r="GP70" s="128"/>
      <c r="GQ70" s="128"/>
      <c r="GR70" s="128"/>
      <c r="GS70" s="128"/>
      <c r="GT70" s="128"/>
      <c r="GU70" s="128"/>
      <c r="GV70" s="128"/>
      <c r="GW70" s="128"/>
      <c r="GX70" s="128"/>
      <c r="GY70" s="128"/>
      <c r="GZ70" s="128"/>
      <c r="HA70" s="128"/>
      <c r="HB70" s="128"/>
      <c r="HC70" s="128"/>
      <c r="HD70" s="128"/>
      <c r="HE70" s="128"/>
      <c r="HF70" s="128"/>
      <c r="HG70" s="128"/>
      <c r="HH70" s="128"/>
      <c r="HI70" s="128"/>
      <c r="HJ70" s="128"/>
      <c r="HK70" s="128"/>
      <c r="HL70" s="128"/>
      <c r="HM70" s="128"/>
      <c r="HN70" s="128"/>
      <c r="HO70" s="128"/>
      <c r="HP70" s="128"/>
      <c r="HQ70" s="128"/>
      <c r="HR70" s="128"/>
      <c r="HS70" s="128"/>
      <c r="HT70" s="128"/>
      <c r="HU70" s="128"/>
      <c r="HV70" s="128"/>
      <c r="HW70" s="128"/>
      <c r="HX70" s="128"/>
      <c r="HY70" s="128"/>
      <c r="HZ70" s="128"/>
      <c r="IA70" s="128"/>
      <c r="IB70" s="128"/>
      <c r="IC70" s="128"/>
      <c r="ID70" s="128"/>
      <c r="IE70" s="128"/>
      <c r="IF70" s="128"/>
      <c r="IG70" s="128"/>
      <c r="IH70" s="128"/>
      <c r="II70" s="128"/>
      <c r="IJ70" s="128"/>
      <c r="IK70" s="128"/>
      <c r="IL70" s="128"/>
      <c r="IM70" s="128"/>
      <c r="IN70" s="128"/>
      <c r="IO70" s="128"/>
      <c r="IP70" s="128"/>
      <c r="IQ70" s="128"/>
      <c r="IR70" s="128"/>
      <c r="IS70" s="128"/>
      <c r="IT70" s="128"/>
      <c r="IU70" s="128"/>
      <c r="IV70" s="128"/>
    </row>
    <row r="71" spans="1:256" s="123" customFormat="1" x14ac:dyDescent="0.2">
      <c r="A71" s="119" t="s">
        <v>59</v>
      </c>
      <c r="B71" s="126" t="s">
        <v>21</v>
      </c>
      <c r="C71" s="119" t="s">
        <v>22</v>
      </c>
      <c r="D71" s="119" t="s">
        <v>60</v>
      </c>
      <c r="E71" s="119"/>
      <c r="F71" s="74" t="s">
        <v>61</v>
      </c>
      <c r="G71" s="121" t="s">
        <v>62</v>
      </c>
      <c r="H71" s="74"/>
      <c r="I71" s="133"/>
      <c r="J71" s="74" t="s">
        <v>61</v>
      </c>
      <c r="K71" s="121" t="s">
        <v>62</v>
      </c>
      <c r="L71" s="74"/>
      <c r="M71" s="133"/>
      <c r="N71" s="140" t="s">
        <v>63</v>
      </c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  <c r="GG71" s="128"/>
      <c r="GH71" s="128"/>
      <c r="GI71" s="128"/>
      <c r="GJ71" s="128"/>
      <c r="GK71" s="128"/>
      <c r="GL71" s="128"/>
      <c r="GM71" s="128"/>
      <c r="GN71" s="128"/>
      <c r="GO71" s="128"/>
      <c r="GP71" s="128"/>
      <c r="GQ71" s="128"/>
      <c r="GR71" s="128"/>
      <c r="GS71" s="128"/>
      <c r="GT71" s="128"/>
      <c r="GU71" s="128"/>
      <c r="GV71" s="128"/>
      <c r="GW71" s="128"/>
      <c r="GX71" s="128"/>
      <c r="GY71" s="128"/>
      <c r="GZ71" s="128"/>
      <c r="HA71" s="128"/>
      <c r="HB71" s="128"/>
      <c r="HC71" s="128"/>
      <c r="HD71" s="128"/>
      <c r="HE71" s="128"/>
      <c r="HF71" s="128"/>
      <c r="HG71" s="128"/>
      <c r="HH71" s="128"/>
      <c r="HI71" s="128"/>
      <c r="HJ71" s="128"/>
      <c r="HK71" s="128"/>
      <c r="HL71" s="128"/>
      <c r="HM71" s="128"/>
      <c r="HN71" s="128"/>
      <c r="HO71" s="128"/>
      <c r="HP71" s="128"/>
      <c r="HQ71" s="128"/>
      <c r="HR71" s="128"/>
      <c r="HS71" s="128"/>
      <c r="HT71" s="128"/>
      <c r="HU71" s="128"/>
      <c r="HV71" s="128"/>
      <c r="HW71" s="128"/>
      <c r="HX71" s="128"/>
      <c r="HY71" s="128"/>
      <c r="HZ71" s="128"/>
      <c r="IA71" s="128"/>
      <c r="IB71" s="128"/>
      <c r="IC71" s="128"/>
      <c r="ID71" s="128"/>
      <c r="IE71" s="128"/>
      <c r="IF71" s="128"/>
      <c r="IG71" s="128"/>
      <c r="IH71" s="128"/>
      <c r="II71" s="128"/>
      <c r="IJ71" s="128"/>
      <c r="IK71" s="128"/>
      <c r="IL71" s="128"/>
      <c r="IM71" s="128"/>
      <c r="IN71" s="128"/>
      <c r="IO71" s="128"/>
      <c r="IP71" s="128"/>
      <c r="IQ71" s="128"/>
      <c r="IR71" s="128"/>
      <c r="IS71" s="128"/>
      <c r="IT71" s="128"/>
      <c r="IU71" s="128"/>
      <c r="IV71" s="128"/>
    </row>
    <row r="72" spans="1:256" s="123" customFormat="1" x14ac:dyDescent="0.2">
      <c r="A72" s="119"/>
      <c r="B72" s="126" t="s">
        <v>29</v>
      </c>
      <c r="C72" s="119" t="s">
        <v>30</v>
      </c>
      <c r="D72" s="119" t="s">
        <v>64</v>
      </c>
      <c r="E72" s="119"/>
      <c r="F72" s="74" t="s">
        <v>65</v>
      </c>
      <c r="G72" s="121" t="s">
        <v>66</v>
      </c>
      <c r="H72" s="74" t="s">
        <v>67</v>
      </c>
      <c r="I72" s="133"/>
      <c r="J72" s="74" t="s">
        <v>65</v>
      </c>
      <c r="K72" s="121" t="s">
        <v>66</v>
      </c>
      <c r="L72" s="74" t="s">
        <v>67</v>
      </c>
      <c r="M72" s="133"/>
      <c r="N72" s="140" t="s">
        <v>18</v>
      </c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  <c r="GG72" s="128"/>
      <c r="GH72" s="128"/>
      <c r="GI72" s="128"/>
      <c r="GJ72" s="128"/>
      <c r="GK72" s="128"/>
      <c r="GL72" s="128"/>
      <c r="GM72" s="128"/>
      <c r="GN72" s="128"/>
      <c r="GO72" s="128"/>
      <c r="GP72" s="128"/>
      <c r="GQ72" s="128"/>
      <c r="GR72" s="128"/>
      <c r="GS72" s="128"/>
      <c r="GT72" s="128"/>
      <c r="GU72" s="128"/>
      <c r="GV72" s="128"/>
      <c r="GW72" s="128"/>
      <c r="GX72" s="128"/>
      <c r="GY72" s="128"/>
      <c r="GZ72" s="128"/>
      <c r="HA72" s="128"/>
      <c r="HB72" s="128"/>
      <c r="HC72" s="128"/>
      <c r="HD72" s="128"/>
      <c r="HE72" s="128"/>
      <c r="HF72" s="128"/>
      <c r="HG72" s="128"/>
      <c r="HH72" s="128"/>
      <c r="HI72" s="128"/>
      <c r="HJ72" s="128"/>
      <c r="HK72" s="128"/>
      <c r="HL72" s="128"/>
      <c r="HM72" s="128"/>
      <c r="HN72" s="128"/>
      <c r="HO72" s="128"/>
      <c r="HP72" s="128"/>
      <c r="HQ72" s="128"/>
      <c r="HR72" s="128"/>
      <c r="HS72" s="128"/>
      <c r="HT72" s="128"/>
      <c r="HU72" s="128"/>
      <c r="HV72" s="128"/>
      <c r="HW72" s="128"/>
      <c r="HX72" s="128"/>
      <c r="HY72" s="128"/>
      <c r="HZ72" s="128"/>
      <c r="IA72" s="128"/>
      <c r="IB72" s="128"/>
      <c r="IC72" s="128"/>
      <c r="ID72" s="128"/>
      <c r="IE72" s="128"/>
      <c r="IF72" s="128"/>
      <c r="IG72" s="128"/>
      <c r="IH72" s="128"/>
      <c r="II72" s="128"/>
      <c r="IJ72" s="128"/>
      <c r="IK72" s="128"/>
      <c r="IL72" s="128"/>
      <c r="IM72" s="128"/>
      <c r="IN72" s="128"/>
      <c r="IO72" s="128"/>
      <c r="IP72" s="128"/>
      <c r="IQ72" s="128"/>
      <c r="IR72" s="128"/>
      <c r="IS72" s="128"/>
      <c r="IT72" s="128"/>
      <c r="IU72" s="128"/>
      <c r="IV72" s="128"/>
    </row>
    <row r="73" spans="1:256" s="123" customFormat="1" ht="9" customHeight="1" x14ac:dyDescent="0.2">
      <c r="A73" s="132"/>
      <c r="B73" s="135"/>
      <c r="C73" s="132"/>
      <c r="D73" s="132"/>
      <c r="E73" s="132"/>
      <c r="F73" s="133"/>
      <c r="G73" s="139"/>
      <c r="H73" s="133"/>
      <c r="I73" s="133"/>
      <c r="J73" s="133"/>
      <c r="K73" s="139"/>
      <c r="L73" s="133"/>
      <c r="M73" s="133"/>
      <c r="N73" s="141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  <c r="IT73" s="128"/>
      <c r="IU73" s="128"/>
      <c r="IV73" s="128"/>
    </row>
    <row r="74" spans="1:256" s="14" customFormat="1" x14ac:dyDescent="0.2">
      <c r="A74" s="44"/>
      <c r="B74" s="44"/>
      <c r="C74" s="65"/>
      <c r="D74" s="113"/>
      <c r="E74" s="44"/>
      <c r="F74" s="70"/>
      <c r="G74" s="184"/>
      <c r="H74" s="70"/>
      <c r="I74" s="133"/>
      <c r="J74" s="70"/>
      <c r="K74" s="184"/>
      <c r="L74" s="70"/>
      <c r="M74" s="134"/>
      <c r="N74" s="140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</row>
    <row r="75" spans="1:256" s="14" customFormat="1" x14ac:dyDescent="0.2">
      <c r="A75" s="44" t="s">
        <v>156</v>
      </c>
      <c r="B75" s="44" t="s">
        <v>68</v>
      </c>
      <c r="C75" s="65"/>
      <c r="D75" s="112">
        <v>42185</v>
      </c>
      <c r="E75" s="44"/>
      <c r="F75" s="22">
        <v>407098.19</v>
      </c>
      <c r="G75" s="184">
        <v>100</v>
      </c>
      <c r="H75" s="22">
        <v>407098.19</v>
      </c>
      <c r="I75" s="133" t="s">
        <v>69</v>
      </c>
      <c r="J75" s="22">
        <v>410366.79</v>
      </c>
      <c r="K75" s="184">
        <v>100</v>
      </c>
      <c r="L75" s="22">
        <v>410366.79</v>
      </c>
      <c r="M75" s="134"/>
      <c r="N75" s="140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</row>
    <row r="76" spans="1:256" s="14" customFormat="1" x14ac:dyDescent="0.2">
      <c r="A76" s="44"/>
      <c r="B76" s="44"/>
      <c r="C76" s="65"/>
      <c r="D76" s="113"/>
      <c r="E76" s="44"/>
      <c r="F76" s="70">
        <f>SUM(F75)</f>
        <v>407098.19</v>
      </c>
      <c r="G76" s="184"/>
      <c r="H76" s="70">
        <f>SUM(H75)</f>
        <v>407098.19</v>
      </c>
      <c r="I76" s="133"/>
      <c r="J76" s="70">
        <f>SUM(J75)</f>
        <v>410366.79</v>
      </c>
      <c r="K76" s="184"/>
      <c r="L76" s="70">
        <f>SUM(L75)</f>
        <v>410366.79</v>
      </c>
      <c r="M76" s="134"/>
      <c r="N76" s="140">
        <f t="shared" ref="N76" si="0">SUM(L76-H76)</f>
        <v>3268.5999999999767</v>
      </c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7"/>
      <c r="IE76" s="87"/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7"/>
      <c r="IT76" s="87"/>
      <c r="IU76" s="87"/>
      <c r="IV76" s="87"/>
    </row>
    <row r="77" spans="1:256" s="14" customFormat="1" x14ac:dyDescent="0.2">
      <c r="A77" s="44"/>
      <c r="B77" s="44"/>
      <c r="C77" s="65"/>
      <c r="D77" s="113"/>
      <c r="E77" s="44"/>
      <c r="F77" s="70"/>
      <c r="G77" s="184"/>
      <c r="H77" s="70"/>
      <c r="I77" s="133"/>
      <c r="J77" s="70"/>
      <c r="K77" s="184"/>
      <c r="L77" s="70"/>
      <c r="M77" s="134"/>
      <c r="N77" s="140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</row>
    <row r="78" spans="1:256" s="14" customFormat="1" x14ac:dyDescent="0.2">
      <c r="A78" s="44" t="s">
        <v>16</v>
      </c>
      <c r="B78" s="44" t="s">
        <v>68</v>
      </c>
      <c r="C78" s="86"/>
      <c r="D78" s="112">
        <v>42185</v>
      </c>
      <c r="E78" s="67"/>
      <c r="F78" s="22">
        <v>246301.75</v>
      </c>
      <c r="G78" s="182">
        <v>100</v>
      </c>
      <c r="H78" s="22">
        <v>246301.75</v>
      </c>
      <c r="I78" s="138" t="s">
        <v>69</v>
      </c>
      <c r="J78" s="22">
        <v>278652.33</v>
      </c>
      <c r="K78" s="182">
        <v>100</v>
      </c>
      <c r="L78" s="22">
        <v>278652.33</v>
      </c>
      <c r="M78" s="136"/>
      <c r="N78" s="140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  <c r="IP78" s="87"/>
      <c r="IQ78" s="87"/>
      <c r="IR78" s="87"/>
      <c r="IS78" s="87"/>
      <c r="IT78" s="87"/>
      <c r="IU78" s="87"/>
      <c r="IV78" s="87"/>
    </row>
    <row r="79" spans="1:256" s="14" customFormat="1" x14ac:dyDescent="0.2">
      <c r="A79" s="46"/>
      <c r="B79" s="68"/>
      <c r="C79" s="85"/>
      <c r="D79" s="69"/>
      <c r="E79" s="46"/>
      <c r="F79" s="70">
        <f>SUM(F78:F78)</f>
        <v>246301.75</v>
      </c>
      <c r="G79" s="184"/>
      <c r="H79" s="70">
        <f>SUM(H78:H78)</f>
        <v>246301.75</v>
      </c>
      <c r="I79" s="133"/>
      <c r="J79" s="70">
        <f>SUM(J78:J78)</f>
        <v>278652.33</v>
      </c>
      <c r="K79" s="184"/>
      <c r="L79" s="70">
        <f>SUM(L78:L78)</f>
        <v>278652.33</v>
      </c>
      <c r="M79" s="134"/>
      <c r="N79" s="140">
        <f>SUM(L79-H79)</f>
        <v>32350.580000000016</v>
      </c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7"/>
      <c r="IF79" s="87"/>
      <c r="IG79" s="87"/>
      <c r="IH79" s="87"/>
      <c r="II79" s="87"/>
      <c r="IJ79" s="87"/>
      <c r="IK79" s="87"/>
      <c r="IL79" s="87"/>
      <c r="IM79" s="87"/>
      <c r="IN79" s="87"/>
      <c r="IO79" s="87"/>
      <c r="IP79" s="87"/>
      <c r="IQ79" s="87"/>
      <c r="IR79" s="87"/>
      <c r="IS79" s="87"/>
      <c r="IT79" s="87"/>
      <c r="IU79" s="87"/>
      <c r="IV79" s="87"/>
    </row>
    <row r="80" spans="1:256" s="14" customFormat="1" x14ac:dyDescent="0.2">
      <c r="A80" s="46"/>
      <c r="B80" s="44"/>
      <c r="C80" s="86"/>
      <c r="D80" s="115"/>
      <c r="E80" s="46"/>
      <c r="F80" s="70"/>
      <c r="G80" s="184"/>
      <c r="H80" s="70"/>
      <c r="I80" s="133"/>
      <c r="J80" s="70"/>
      <c r="K80" s="184"/>
      <c r="L80" s="70"/>
      <c r="M80" s="134"/>
      <c r="N80" s="140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7"/>
      <c r="IC80" s="87"/>
      <c r="ID80" s="87"/>
      <c r="IE80" s="87"/>
      <c r="IF80" s="87"/>
      <c r="IG80" s="87"/>
      <c r="IH80" s="87"/>
      <c r="II80" s="87"/>
      <c r="IJ80" s="87"/>
      <c r="IK80" s="87"/>
      <c r="IL80" s="87"/>
      <c r="IM80" s="87"/>
      <c r="IN80" s="87"/>
      <c r="IO80" s="87"/>
      <c r="IP80" s="87"/>
      <c r="IQ80" s="87"/>
      <c r="IR80" s="87"/>
      <c r="IS80" s="87"/>
      <c r="IT80" s="87"/>
      <c r="IU80" s="87"/>
      <c r="IV80" s="87"/>
    </row>
    <row r="81" spans="1:256" s="14" customFormat="1" outlineLevel="1" x14ac:dyDescent="0.2">
      <c r="A81" s="44" t="s">
        <v>17</v>
      </c>
      <c r="B81" s="44" t="s">
        <v>68</v>
      </c>
      <c r="C81" s="65"/>
      <c r="D81" s="112">
        <v>42185</v>
      </c>
      <c r="E81" s="67"/>
      <c r="F81" s="22">
        <v>8721050.75</v>
      </c>
      <c r="G81" s="186">
        <v>100</v>
      </c>
      <c r="H81" s="22">
        <v>8721050.75</v>
      </c>
      <c r="I81" s="138" t="s">
        <v>69</v>
      </c>
      <c r="J81" s="22">
        <v>10110148.619999999</v>
      </c>
      <c r="K81" s="186">
        <v>100</v>
      </c>
      <c r="L81" s="22">
        <v>10110148.619999999</v>
      </c>
      <c r="M81" s="136"/>
      <c r="N81" s="140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87"/>
      <c r="FB81" s="87"/>
      <c r="FC81" s="87"/>
      <c r="FD81" s="87"/>
      <c r="FE81" s="87"/>
      <c r="FF81" s="87"/>
      <c r="FG81" s="87"/>
      <c r="FH81" s="87"/>
      <c r="FI81" s="87"/>
      <c r="FJ81" s="87"/>
      <c r="FK81" s="87"/>
      <c r="FL81" s="87"/>
      <c r="FM81" s="87"/>
      <c r="FN81" s="87"/>
      <c r="FO81" s="87"/>
      <c r="FP81" s="87"/>
      <c r="FQ81" s="87"/>
      <c r="FR81" s="87"/>
      <c r="FS81" s="87"/>
      <c r="FT81" s="87"/>
      <c r="FU81" s="87"/>
      <c r="FV81" s="87"/>
      <c r="FW81" s="87"/>
      <c r="FX81" s="87"/>
      <c r="FY81" s="87"/>
      <c r="FZ81" s="87"/>
      <c r="GA81" s="87"/>
      <c r="GB81" s="87"/>
      <c r="GC81" s="87"/>
      <c r="GD81" s="87"/>
      <c r="GE81" s="87"/>
      <c r="GF81" s="87"/>
      <c r="GG81" s="87"/>
      <c r="GH81" s="87"/>
      <c r="GI81" s="87"/>
      <c r="GJ81" s="87"/>
      <c r="GK81" s="87"/>
      <c r="GL81" s="87"/>
      <c r="GM81" s="87"/>
      <c r="GN81" s="87"/>
      <c r="GO81" s="87"/>
      <c r="GP81" s="87"/>
      <c r="GQ81" s="87"/>
      <c r="GR81" s="87"/>
      <c r="GS81" s="87"/>
      <c r="GT81" s="87"/>
      <c r="GU81" s="87"/>
      <c r="GV81" s="87"/>
      <c r="GW81" s="87"/>
      <c r="GX81" s="87"/>
      <c r="GY81" s="87"/>
      <c r="GZ81" s="87"/>
      <c r="HA81" s="87"/>
      <c r="HB81" s="87"/>
      <c r="HC81" s="87"/>
      <c r="HD81" s="87"/>
      <c r="HE81" s="87"/>
      <c r="HF81" s="87"/>
      <c r="HG81" s="87"/>
      <c r="HH81" s="87"/>
      <c r="HI81" s="87"/>
      <c r="HJ81" s="87"/>
      <c r="HK81" s="87"/>
      <c r="HL81" s="87"/>
      <c r="HM81" s="87"/>
      <c r="HN81" s="87"/>
      <c r="HO81" s="87"/>
      <c r="HP81" s="87"/>
      <c r="HQ81" s="87"/>
      <c r="HR81" s="87"/>
      <c r="HS81" s="87"/>
      <c r="HT81" s="87"/>
      <c r="HU81" s="87"/>
      <c r="HV81" s="87"/>
      <c r="HW81" s="87"/>
      <c r="HX81" s="87"/>
      <c r="HY81" s="87"/>
      <c r="HZ81" s="87"/>
      <c r="IA81" s="87"/>
      <c r="IB81" s="87"/>
      <c r="IC81" s="87"/>
      <c r="ID81" s="87"/>
      <c r="IE81" s="87"/>
      <c r="IF81" s="87"/>
      <c r="IG81" s="87"/>
      <c r="IH81" s="87"/>
      <c r="II81" s="87"/>
      <c r="IJ81" s="87"/>
      <c r="IK81" s="87"/>
      <c r="IL81" s="87"/>
      <c r="IM81" s="87"/>
      <c r="IN81" s="87"/>
      <c r="IO81" s="87"/>
      <c r="IP81" s="87"/>
      <c r="IQ81" s="87"/>
      <c r="IR81" s="87"/>
      <c r="IS81" s="87"/>
      <c r="IT81" s="87"/>
      <c r="IU81" s="87"/>
      <c r="IV81" s="87"/>
    </row>
    <row r="82" spans="1:256" s="14" customFormat="1" x14ac:dyDescent="0.2">
      <c r="A82" s="44"/>
      <c r="B82" s="44"/>
      <c r="C82" s="65"/>
      <c r="D82" s="116"/>
      <c r="E82" s="44"/>
      <c r="F82" s="70">
        <f>SUM(F81:F81)</f>
        <v>8721050.75</v>
      </c>
      <c r="G82" s="73"/>
      <c r="H82" s="70">
        <f>SUM(H81:H81)</f>
        <v>8721050.75</v>
      </c>
      <c r="I82" s="133"/>
      <c r="J82" s="70">
        <f>SUM(J81:J81)</f>
        <v>10110148.619999999</v>
      </c>
      <c r="K82" s="73"/>
      <c r="L82" s="70">
        <f>SUM(L81:L81)</f>
        <v>10110148.619999999</v>
      </c>
      <c r="M82" s="134"/>
      <c r="N82" s="140">
        <f>SUM(L82-H82)</f>
        <v>1389097.8699999992</v>
      </c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87"/>
      <c r="FW82" s="87"/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87"/>
      <c r="GZ82" s="87"/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87"/>
      <c r="IB82" s="87"/>
      <c r="IC82" s="87"/>
      <c r="ID82" s="87"/>
      <c r="IE82" s="87"/>
      <c r="IF82" s="87"/>
      <c r="IG82" s="87"/>
      <c r="IH82" s="87"/>
      <c r="II82" s="87"/>
      <c r="IJ82" s="87"/>
      <c r="IK82" s="87"/>
      <c r="IL82" s="87"/>
      <c r="IM82" s="87"/>
      <c r="IN82" s="87"/>
      <c r="IO82" s="87"/>
      <c r="IP82" s="87"/>
      <c r="IQ82" s="87"/>
      <c r="IR82" s="87"/>
      <c r="IS82" s="87"/>
      <c r="IT82" s="87"/>
      <c r="IU82" s="87"/>
      <c r="IV82" s="87"/>
    </row>
    <row r="83" spans="1:256" s="14" customFormat="1" x14ac:dyDescent="0.2">
      <c r="A83" s="44"/>
      <c r="B83" s="44"/>
      <c r="C83" s="65"/>
      <c r="D83" s="112"/>
      <c r="E83" s="44"/>
      <c r="F83" s="22"/>
      <c r="G83" s="73"/>
      <c r="H83" s="22"/>
      <c r="I83" s="138"/>
      <c r="J83" s="22"/>
      <c r="K83" s="73"/>
      <c r="L83" s="22"/>
      <c r="M83" s="136"/>
      <c r="N83" s="140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87"/>
      <c r="FW83" s="87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87"/>
      <c r="GZ83" s="87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87"/>
      <c r="IB83" s="87"/>
      <c r="IC83" s="87"/>
      <c r="ID83" s="87"/>
      <c r="IE83" s="87"/>
      <c r="IF83" s="87"/>
      <c r="IG83" s="87"/>
      <c r="IH83" s="87"/>
      <c r="II83" s="87"/>
      <c r="IJ83" s="87"/>
      <c r="IK83" s="87"/>
      <c r="IL83" s="87"/>
      <c r="IM83" s="87"/>
      <c r="IN83" s="87"/>
      <c r="IO83" s="87"/>
      <c r="IP83" s="87"/>
      <c r="IQ83" s="87"/>
      <c r="IR83" s="87"/>
      <c r="IS83" s="87"/>
      <c r="IT83" s="87"/>
      <c r="IU83" s="87"/>
      <c r="IV83" s="87"/>
    </row>
    <row r="84" spans="1:256" s="143" customFormat="1" x14ac:dyDescent="0.2">
      <c r="A84" s="142" t="s">
        <v>72</v>
      </c>
      <c r="B84" s="152"/>
      <c r="C84" s="144"/>
      <c r="D84" s="145"/>
      <c r="F84" s="146">
        <v>58079000.75</v>
      </c>
      <c r="G84" s="147"/>
      <c r="H84" s="146">
        <v>58082931.140000001</v>
      </c>
      <c r="I84" s="148"/>
      <c r="J84" s="146">
        <v>52443607.969999999</v>
      </c>
      <c r="K84" s="147"/>
      <c r="L84" s="146">
        <v>52446789.130000003</v>
      </c>
      <c r="M84" s="149"/>
      <c r="N84" s="150">
        <f>SUM(N31:N83)</f>
        <v>-5636142.0100000026</v>
      </c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  <c r="BI84" s="151"/>
      <c r="BJ84" s="151"/>
      <c r="BK84" s="151"/>
      <c r="BL84" s="151"/>
      <c r="BM84" s="151"/>
      <c r="BN84" s="151"/>
      <c r="BO84" s="151"/>
      <c r="BP84" s="151"/>
      <c r="BQ84" s="151"/>
      <c r="BR84" s="151"/>
      <c r="BS84" s="151"/>
      <c r="BT84" s="151"/>
      <c r="BU84" s="151"/>
      <c r="BV84" s="151"/>
      <c r="BW84" s="151"/>
      <c r="BX84" s="151"/>
      <c r="BY84" s="151"/>
      <c r="BZ84" s="151"/>
      <c r="CA84" s="151"/>
      <c r="CB84" s="151"/>
      <c r="CC84" s="151"/>
      <c r="CD84" s="151"/>
      <c r="CE84" s="151"/>
      <c r="CF84" s="151"/>
      <c r="CG84" s="151"/>
      <c r="CH84" s="151"/>
      <c r="CI84" s="151"/>
      <c r="CJ84" s="151"/>
      <c r="CK84" s="151"/>
      <c r="CL84" s="151"/>
      <c r="CM84" s="151"/>
      <c r="CN84" s="151"/>
      <c r="CO84" s="151"/>
      <c r="CP84" s="151"/>
      <c r="CQ84" s="151"/>
      <c r="CR84" s="151"/>
      <c r="CS84" s="151"/>
      <c r="CT84" s="151"/>
      <c r="CU84" s="151"/>
      <c r="CV84" s="151"/>
      <c r="CW84" s="151"/>
      <c r="CX84" s="151"/>
      <c r="CY84" s="151"/>
      <c r="CZ84" s="151"/>
      <c r="DA84" s="151"/>
      <c r="DB84" s="151"/>
      <c r="DC84" s="151"/>
      <c r="DD84" s="151"/>
      <c r="DE84" s="151"/>
      <c r="DF84" s="151"/>
      <c r="DG84" s="151"/>
      <c r="DH84" s="151"/>
      <c r="DI84" s="151"/>
      <c r="DJ84" s="151"/>
      <c r="DK84" s="151"/>
      <c r="DL84" s="151"/>
      <c r="DM84" s="151"/>
      <c r="DN84" s="151"/>
      <c r="DO84" s="151"/>
      <c r="DP84" s="151"/>
      <c r="DQ84" s="151"/>
      <c r="DR84" s="151"/>
      <c r="DS84" s="151"/>
      <c r="DT84" s="151"/>
      <c r="DU84" s="151"/>
      <c r="DV84" s="151"/>
      <c r="DW84" s="151"/>
      <c r="DX84" s="151"/>
      <c r="DY84" s="151"/>
      <c r="DZ84" s="151"/>
      <c r="EA84" s="151"/>
      <c r="EB84" s="151"/>
      <c r="EC84" s="151"/>
      <c r="ED84" s="151"/>
      <c r="EE84" s="151"/>
      <c r="EF84" s="151"/>
      <c r="EG84" s="151"/>
      <c r="EH84" s="151"/>
      <c r="EI84" s="151"/>
      <c r="EJ84" s="151"/>
      <c r="EK84" s="151"/>
      <c r="EL84" s="151"/>
      <c r="EM84" s="151"/>
      <c r="EN84" s="151"/>
      <c r="EO84" s="151"/>
      <c r="EP84" s="151"/>
      <c r="EQ84" s="151"/>
      <c r="ER84" s="151"/>
      <c r="ES84" s="151"/>
      <c r="ET84" s="151"/>
      <c r="EU84" s="151"/>
      <c r="EV84" s="151"/>
      <c r="EW84" s="151"/>
      <c r="EX84" s="151"/>
      <c r="EY84" s="151"/>
      <c r="EZ84" s="151"/>
      <c r="FA84" s="151"/>
      <c r="FB84" s="151"/>
      <c r="FC84" s="151"/>
      <c r="FD84" s="151"/>
      <c r="FE84" s="151"/>
      <c r="FF84" s="151"/>
      <c r="FG84" s="151"/>
      <c r="FH84" s="151"/>
      <c r="FI84" s="151"/>
      <c r="FJ84" s="151"/>
      <c r="FK84" s="151"/>
      <c r="FL84" s="151"/>
      <c r="FM84" s="151"/>
      <c r="FN84" s="151"/>
      <c r="FO84" s="151"/>
      <c r="FP84" s="151"/>
      <c r="FQ84" s="151"/>
      <c r="FR84" s="151"/>
      <c r="FS84" s="151"/>
      <c r="FT84" s="151"/>
      <c r="FU84" s="151"/>
      <c r="FV84" s="151"/>
      <c r="FW84" s="151"/>
      <c r="FX84" s="151"/>
      <c r="FY84" s="151"/>
      <c r="FZ84" s="151"/>
      <c r="GA84" s="151"/>
      <c r="GB84" s="151"/>
      <c r="GC84" s="151"/>
      <c r="GD84" s="151"/>
      <c r="GE84" s="151"/>
      <c r="GF84" s="151"/>
      <c r="GG84" s="151"/>
      <c r="GH84" s="151"/>
      <c r="GI84" s="151"/>
      <c r="GJ84" s="151"/>
      <c r="GK84" s="151"/>
      <c r="GL84" s="151"/>
      <c r="GM84" s="151"/>
      <c r="GN84" s="151"/>
      <c r="GO84" s="151"/>
      <c r="GP84" s="151"/>
      <c r="GQ84" s="151"/>
      <c r="GR84" s="151"/>
      <c r="GS84" s="151"/>
      <c r="GT84" s="151"/>
      <c r="GU84" s="151"/>
      <c r="GV84" s="151"/>
      <c r="GW84" s="151"/>
      <c r="GX84" s="151"/>
      <c r="GY84" s="151"/>
      <c r="GZ84" s="151"/>
      <c r="HA84" s="151"/>
      <c r="HB84" s="151"/>
      <c r="HC84" s="151"/>
      <c r="HD84" s="151"/>
      <c r="HE84" s="151"/>
      <c r="HF84" s="151"/>
      <c r="HG84" s="151"/>
      <c r="HH84" s="151"/>
      <c r="HI84" s="151"/>
      <c r="HJ84" s="151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51"/>
      <c r="HV84" s="151"/>
      <c r="HW84" s="151"/>
      <c r="HX84" s="151"/>
      <c r="HY84" s="151"/>
      <c r="HZ84" s="151"/>
      <c r="IA84" s="151"/>
      <c r="IB84" s="151"/>
      <c r="IC84" s="151"/>
      <c r="ID84" s="151"/>
      <c r="IE84" s="151"/>
      <c r="IF84" s="151"/>
      <c r="IG84" s="151"/>
      <c r="IH84" s="151"/>
      <c r="II84" s="151"/>
      <c r="IJ84" s="151"/>
      <c r="IK84" s="151"/>
      <c r="IL84" s="151"/>
      <c r="IM84" s="151"/>
      <c r="IN84" s="151"/>
      <c r="IO84" s="151"/>
      <c r="IP84" s="151"/>
      <c r="IQ84" s="151"/>
      <c r="IR84" s="151"/>
      <c r="IS84" s="151"/>
      <c r="IT84" s="151"/>
      <c r="IU84" s="151"/>
      <c r="IV84" s="151"/>
    </row>
    <row r="85" spans="1:256" x14ac:dyDescent="0.2">
      <c r="A85" s="62" t="s">
        <v>73</v>
      </c>
      <c r="B85" s="75" t="s">
        <v>74</v>
      </c>
      <c r="G85" s="73"/>
      <c r="K85" s="73"/>
      <c r="N85" s="199"/>
    </row>
    <row r="86" spans="1:256" x14ac:dyDescent="0.2">
      <c r="M86" s="66"/>
      <c r="N86" s="199"/>
    </row>
    <row r="89" spans="1:256" x14ac:dyDescent="0.2">
      <c r="F89" s="146"/>
      <c r="G89" s="147"/>
      <c r="H89" s="146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1" max="16383" man="1"/>
  </rowBreaks>
  <cellWatches>
    <cellWatch r="J8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6"/>
    </row>
    <row r="14" spans="2:5" ht="35.25" x14ac:dyDescent="0.5">
      <c r="B14" s="76"/>
      <c r="E14" s="77" t="s">
        <v>75</v>
      </c>
    </row>
    <row r="17" spans="5:5" ht="18" x14ac:dyDescent="0.25">
      <c r="E17" s="78" t="s">
        <v>76</v>
      </c>
    </row>
    <row r="20" spans="5:5" x14ac:dyDescent="0.2">
      <c r="E20" s="64" t="s">
        <v>77</v>
      </c>
    </row>
    <row r="21" spans="5:5" x14ac:dyDescent="0.2">
      <c r="E21" s="79">
        <v>42185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B26" sqref="A26:XFD26"/>
    </sheetView>
  </sheetViews>
  <sheetFormatPr defaultRowHeight="12.75" x14ac:dyDescent="0.2"/>
  <cols>
    <col min="7" max="7" width="17.28515625" customWidth="1"/>
  </cols>
  <sheetData>
    <row r="1" spans="3:14" ht="15" x14ac:dyDescent="0.2">
      <c r="C1" s="80" t="s">
        <v>78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3:14" ht="15" x14ac:dyDescent="0.2">
      <c r="C2" s="80" t="s">
        <v>79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3:14" ht="15" x14ac:dyDescent="0.2"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3:14" ht="15" x14ac:dyDescent="0.2">
      <c r="C4" s="80" t="s">
        <v>97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3:14" ht="15" x14ac:dyDescent="0.2">
      <c r="C5" s="80" t="s">
        <v>80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3:14" ht="15" x14ac:dyDescent="0.2">
      <c r="C6" s="80" t="s">
        <v>81</v>
      </c>
      <c r="D6" s="80"/>
      <c r="E6" s="80"/>
      <c r="F6" s="80"/>
      <c r="G6" s="80"/>
      <c r="H6" s="80" t="s">
        <v>82</v>
      </c>
      <c r="I6" s="80"/>
      <c r="J6" s="80"/>
      <c r="K6" s="80"/>
      <c r="L6" s="80"/>
      <c r="M6" s="80"/>
      <c r="N6" s="80"/>
    </row>
    <row r="7" spans="3:14" ht="15" x14ac:dyDescent="0.2"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3:14" ht="15" x14ac:dyDescent="0.2">
      <c r="C8" s="80" t="s">
        <v>83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3:14" ht="16.5" customHeight="1" x14ac:dyDescent="0.2">
      <c r="C9" s="80" t="s">
        <v>84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3:14" ht="15" x14ac:dyDescent="0.2"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3:14" ht="15" x14ac:dyDescent="0.2"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3:14" ht="15" x14ac:dyDescent="0.2"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3:14" ht="15" x14ac:dyDescent="0.2"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3:14" ht="15" x14ac:dyDescent="0.2"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3:14" ht="15" x14ac:dyDescent="0.2">
      <c r="C15" s="81"/>
      <c r="D15" s="81"/>
      <c r="E15" s="81"/>
      <c r="F15" s="81"/>
      <c r="G15" s="80"/>
      <c r="H15" s="80"/>
      <c r="I15" s="81"/>
      <c r="J15" s="81"/>
      <c r="K15" s="81"/>
      <c r="L15" s="81"/>
      <c r="M15" s="80"/>
      <c r="N15" s="80"/>
    </row>
    <row r="16" spans="3:14" ht="15" x14ac:dyDescent="0.2">
      <c r="C16" s="82" t="s">
        <v>90</v>
      </c>
      <c r="D16" s="80" t="s">
        <v>91</v>
      </c>
      <c r="E16" s="80"/>
      <c r="F16" s="80"/>
      <c r="G16" s="80"/>
      <c r="H16" s="80"/>
      <c r="I16" s="80" t="s">
        <v>101</v>
      </c>
      <c r="J16" s="80"/>
      <c r="K16" s="80"/>
      <c r="L16" s="80"/>
      <c r="M16" s="80"/>
      <c r="N16" s="80"/>
    </row>
    <row r="17" spans="3:14" ht="15" x14ac:dyDescent="0.2">
      <c r="C17" s="82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3:14" ht="15" x14ac:dyDescent="0.2">
      <c r="C18" s="82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3:14" ht="15" x14ac:dyDescent="0.2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3:14" ht="15" x14ac:dyDescent="0.2">
      <c r="C20" s="81"/>
      <c r="D20" s="81"/>
      <c r="E20" s="81"/>
      <c r="F20" s="81"/>
      <c r="G20" s="80"/>
      <c r="H20" s="80"/>
      <c r="I20" s="81"/>
      <c r="J20" s="81"/>
      <c r="K20" s="81"/>
      <c r="L20" s="81"/>
      <c r="M20" s="80"/>
      <c r="N20" s="80"/>
    </row>
    <row r="21" spans="3:14" ht="15" x14ac:dyDescent="0.2">
      <c r="C21" s="80" t="s">
        <v>85</v>
      </c>
      <c r="D21" s="80"/>
      <c r="E21" s="80"/>
      <c r="F21" s="80"/>
      <c r="G21" s="80"/>
      <c r="H21" s="80"/>
      <c r="I21" s="80" t="s">
        <v>86</v>
      </c>
      <c r="J21" s="80"/>
      <c r="K21" s="80"/>
      <c r="L21" s="80"/>
      <c r="M21" s="80"/>
      <c r="N21" s="80"/>
    </row>
    <row r="22" spans="3:14" ht="15" x14ac:dyDescent="0.2"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pans="3:14" ht="15" x14ac:dyDescent="0.2"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3:14" ht="15" x14ac:dyDescent="0.2"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3:14" ht="15" x14ac:dyDescent="0.2"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3:14" ht="15" x14ac:dyDescent="0.2">
      <c r="C26" s="81"/>
      <c r="D26" s="81"/>
      <c r="E26" s="81"/>
      <c r="F26" s="81"/>
      <c r="G26" s="80"/>
      <c r="H26" s="80"/>
      <c r="I26" s="81"/>
      <c r="J26" s="81"/>
      <c r="K26" s="81"/>
      <c r="L26" s="81"/>
      <c r="M26" s="80"/>
      <c r="N26" s="80"/>
    </row>
    <row r="27" spans="3:14" ht="15" x14ac:dyDescent="0.2">
      <c r="C27" s="80" t="s">
        <v>87</v>
      </c>
      <c r="D27" s="80"/>
      <c r="E27" s="80"/>
      <c r="F27" s="80"/>
      <c r="G27" s="80"/>
      <c r="H27" s="80"/>
      <c r="I27" s="80" t="s">
        <v>98</v>
      </c>
      <c r="J27" s="80"/>
      <c r="K27" s="80"/>
      <c r="L27" s="80"/>
      <c r="M27" s="80"/>
      <c r="N27" s="80"/>
    </row>
    <row r="28" spans="3:14" ht="15" x14ac:dyDescent="0.2"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3:14" ht="15" x14ac:dyDescent="0.2"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3:14" ht="15" x14ac:dyDescent="0.2">
      <c r="C30" s="80" t="s">
        <v>99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3:14" ht="15" x14ac:dyDescent="0.2">
      <c r="C31" s="80" t="s">
        <v>100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3:14" ht="15" x14ac:dyDescent="0.2"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>
    <row r="1" spans="1:13" ht="19.5" x14ac:dyDescent="0.3">
      <c r="B1" t="s">
        <v>133</v>
      </c>
    </row>
    <row r="2" spans="1:13" x14ac:dyDescent="0.2">
      <c r="A2">
        <v>1</v>
      </c>
      <c r="B2" t="s">
        <v>128</v>
      </c>
    </row>
    <row r="3" spans="1:13" x14ac:dyDescent="0.2">
      <c r="B3" t="s">
        <v>129</v>
      </c>
    </row>
    <row r="4" spans="1:13" x14ac:dyDescent="0.2">
      <c r="C4" t="s">
        <v>119</v>
      </c>
      <c r="D4" t="s">
        <v>120</v>
      </c>
      <c r="E4" t="s">
        <v>121</v>
      </c>
    </row>
    <row r="6" spans="1:13" x14ac:dyDescent="0.2">
      <c r="B6" t="s">
        <v>130</v>
      </c>
      <c r="C6" s="155">
        <v>754.07</v>
      </c>
      <c r="D6" s="155">
        <v>864.3</v>
      </c>
      <c r="E6" s="155">
        <v>1530.47</v>
      </c>
    </row>
    <row r="7" spans="1:13" x14ac:dyDescent="0.2">
      <c r="B7" t="s">
        <v>131</v>
      </c>
      <c r="C7" s="155">
        <v>22.7</v>
      </c>
      <c r="D7" s="155">
        <v>189.48</v>
      </c>
      <c r="E7" s="155">
        <v>110.21</v>
      </c>
    </row>
    <row r="8" spans="1:13" x14ac:dyDescent="0.2">
      <c r="B8" t="s">
        <v>132</v>
      </c>
      <c r="C8" s="155">
        <v>413.58</v>
      </c>
      <c r="D8" s="155">
        <v>353.94</v>
      </c>
      <c r="E8" s="155">
        <v>305.35000000000002</v>
      </c>
    </row>
    <row r="9" spans="1:13" x14ac:dyDescent="0.2">
      <c r="C9" s="169">
        <f>SUM(C6:C8)</f>
        <v>1190.3500000000001</v>
      </c>
      <c r="D9" s="170">
        <f>SUM(D6:D8)</f>
        <v>1407.72</v>
      </c>
      <c r="E9" s="171">
        <f>SUM(E6:E8)</f>
        <v>1946.0300000000002</v>
      </c>
    </row>
    <row r="11" spans="1:13" x14ac:dyDescent="0.2">
      <c r="A11">
        <v>2</v>
      </c>
      <c r="B11" t="s">
        <v>134</v>
      </c>
    </row>
    <row r="12" spans="1:13" x14ac:dyDescent="0.2">
      <c r="B12" t="s">
        <v>135</v>
      </c>
    </row>
    <row r="13" spans="1:13" x14ac:dyDescent="0.2">
      <c r="B13" s="87" t="s">
        <v>114</v>
      </c>
      <c r="C13" s="93"/>
      <c r="D13" s="91">
        <v>41547</v>
      </c>
      <c r="E13" s="3">
        <v>0</v>
      </c>
      <c r="F13" s="3">
        <v>0</v>
      </c>
      <c r="G13" s="3">
        <v>0</v>
      </c>
      <c r="H13" s="153">
        <v>0</v>
      </c>
      <c r="I13" s="3"/>
      <c r="J13" s="3">
        <f>SUM(H13+K13+L13+M13)</f>
        <v>1050.9000000000001</v>
      </c>
      <c r="K13" s="153">
        <v>0</v>
      </c>
      <c r="L13" s="153">
        <v>227.76</v>
      </c>
      <c r="M13" s="153">
        <v>823.14</v>
      </c>
    </row>
    <row r="15" spans="1:13" x14ac:dyDescent="0.2">
      <c r="C15" t="s">
        <v>126</v>
      </c>
    </row>
    <row r="16" spans="1:13" x14ac:dyDescent="0.2">
      <c r="C16" t="s">
        <v>122</v>
      </c>
      <c r="E16" t="s">
        <v>123</v>
      </c>
    </row>
    <row r="17" spans="3:5" x14ac:dyDescent="0.2">
      <c r="C17" t="s">
        <v>124</v>
      </c>
      <c r="E17" t="s">
        <v>125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2015-07-20T20:03:09Z</cp:lastPrinted>
  <dcterms:created xsi:type="dcterms:W3CDTF">2010-07-30T14:08:17Z</dcterms:created>
  <dcterms:modified xsi:type="dcterms:W3CDTF">2015-07-20T20:05:00Z</dcterms:modified>
</cp:coreProperties>
</file>