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80" windowWidth="4776" windowHeight="2832" tabRatio="272" firstSheet="1" activeTab="3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  <sheet name="Notes" sheetId="6" r:id="rId6"/>
    <sheet name="Sheet1" sheetId="7" r:id="rId7"/>
  </sheets>
  <definedNames>
    <definedName name="_xlnm.Print_Area" localSheetId="2">'Market Comp'!$A$1:$N$89</definedName>
    <definedName name="_xlnm.Print_Area" localSheetId="1">Report!$A$1:$L$104</definedName>
  </definedNames>
  <calcPr calcId="145621"/>
</workbook>
</file>

<file path=xl/calcChain.xml><?xml version="1.0" encoding="utf-8"?>
<calcChain xmlns="http://schemas.openxmlformats.org/spreadsheetml/2006/main">
  <c r="L26" i="1" l="1"/>
  <c r="K26" i="1"/>
  <c r="J26" i="1"/>
  <c r="I26" i="1"/>
  <c r="H26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10" i="1"/>
  <c r="G72" i="3"/>
  <c r="L87" i="3"/>
  <c r="L79" i="3"/>
  <c r="L76" i="3"/>
  <c r="L73" i="3"/>
  <c r="L68" i="3"/>
  <c r="L65" i="3"/>
  <c r="L62" i="3"/>
  <c r="L59" i="3"/>
  <c r="L56" i="3"/>
  <c r="L53" i="3"/>
  <c r="L49" i="3"/>
  <c r="L37" i="3"/>
  <c r="L34" i="3"/>
  <c r="L31" i="3"/>
  <c r="G27" i="3"/>
  <c r="G26" i="3"/>
  <c r="H87" i="3"/>
  <c r="F87" i="3"/>
  <c r="G86" i="3"/>
  <c r="H79" i="3"/>
  <c r="F79" i="3"/>
  <c r="G78" i="3"/>
  <c r="H76" i="3"/>
  <c r="F76" i="3"/>
  <c r="G75" i="3"/>
  <c r="H73" i="3"/>
  <c r="F73" i="3"/>
  <c r="G71" i="3"/>
  <c r="G70" i="3"/>
  <c r="H68" i="3"/>
  <c r="F68" i="3"/>
  <c r="G67" i="3"/>
  <c r="H65" i="3"/>
  <c r="F65" i="3"/>
  <c r="G64" i="3"/>
  <c r="H62" i="3"/>
  <c r="F62" i="3"/>
  <c r="G61" i="3"/>
  <c r="H59" i="3"/>
  <c r="F59" i="3"/>
  <c r="G58" i="3"/>
  <c r="H56" i="3"/>
  <c r="F56" i="3"/>
  <c r="G55" i="3"/>
  <c r="H53" i="3"/>
  <c r="F53" i="3"/>
  <c r="G52" i="3"/>
  <c r="H49" i="3"/>
  <c r="F49" i="3"/>
  <c r="G48" i="3"/>
  <c r="G47" i="3"/>
  <c r="H37" i="3"/>
  <c r="F37" i="3"/>
  <c r="G36" i="3"/>
  <c r="H34" i="3"/>
  <c r="F34" i="3"/>
  <c r="G33" i="3"/>
  <c r="H31" i="3"/>
  <c r="F31" i="3"/>
  <c r="G30" i="3"/>
  <c r="H28" i="3"/>
  <c r="F28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I25" i="2" l="1"/>
  <c r="H25" i="2"/>
  <c r="G25" i="2"/>
  <c r="L64" i="2"/>
  <c r="L86" i="2"/>
  <c r="L85" i="2"/>
  <c r="L83" i="2"/>
  <c r="L82" i="2"/>
  <c r="L80" i="2"/>
  <c r="L72" i="2"/>
  <c r="L73" i="2"/>
  <c r="L74" i="2"/>
  <c r="L75" i="2"/>
  <c r="L76" i="2"/>
  <c r="L70" i="2"/>
  <c r="L69" i="2"/>
  <c r="L65" i="2"/>
  <c r="L66" i="2"/>
  <c r="L67" i="2"/>
  <c r="L53" i="2"/>
  <c r="L55" i="2"/>
  <c r="L57" i="2"/>
  <c r="L58" i="2"/>
  <c r="L60" i="2"/>
  <c r="L62" i="2"/>
  <c r="L51" i="2"/>
  <c r="L29" i="2"/>
  <c r="L31" i="2"/>
  <c r="L33" i="2"/>
  <c r="L35" i="2"/>
  <c r="L37" i="2"/>
  <c r="L39" i="2"/>
  <c r="L41" i="2"/>
  <c r="L43" i="2"/>
  <c r="L27" i="2"/>
  <c r="L6" i="2"/>
  <c r="L7" i="2"/>
  <c r="L8" i="2"/>
  <c r="L24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5" i="2"/>
  <c r="E26" i="1"/>
  <c r="D26" i="1"/>
  <c r="C26" i="1"/>
  <c r="B26" i="1"/>
  <c r="F26" i="1" s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J34" i="3" l="1"/>
  <c r="J28" i="3"/>
  <c r="K22" i="3"/>
  <c r="J25" i="2" l="1"/>
  <c r="L25" i="2" s="1"/>
  <c r="J87" i="2" l="1"/>
  <c r="L87" i="2" s="1"/>
  <c r="G87" i="2"/>
  <c r="I87" i="2"/>
  <c r="H87" i="2"/>
  <c r="J73" i="3" l="1"/>
  <c r="L28" i="3"/>
  <c r="K25" i="3" l="1"/>
  <c r="K24" i="3"/>
  <c r="K23" i="3"/>
  <c r="K14" i="3"/>
  <c r="K15" i="3"/>
  <c r="K16" i="3"/>
  <c r="K17" i="3"/>
  <c r="K18" i="3"/>
  <c r="K19" i="3"/>
  <c r="K20" i="3"/>
  <c r="K21" i="3"/>
  <c r="K10" i="3"/>
  <c r="K11" i="3" l="1"/>
  <c r="K12" i="3"/>
  <c r="K13" i="3"/>
  <c r="N89" i="3" l="1"/>
  <c r="N73" i="3" l="1"/>
  <c r="J49" i="3"/>
  <c r="J53" i="3"/>
  <c r="G21" i="1" l="1"/>
  <c r="K70" i="3" l="1"/>
  <c r="K72" i="3"/>
  <c r="J31" i="3"/>
  <c r="K30" i="3" l="1"/>
  <c r="K33" i="3"/>
  <c r="K36" i="3"/>
  <c r="K47" i="3"/>
  <c r="K48" i="3"/>
  <c r="K52" i="3"/>
  <c r="K55" i="3"/>
  <c r="K58" i="3"/>
  <c r="K61" i="3"/>
  <c r="K64" i="3"/>
  <c r="K67" i="3"/>
  <c r="K75" i="3"/>
  <c r="K78" i="3"/>
  <c r="K86" i="3"/>
  <c r="K8" i="3"/>
  <c r="K9" i="3"/>
  <c r="K7" i="3"/>
  <c r="J56" i="3"/>
  <c r="N28" i="3" l="1"/>
  <c r="B19" i="2"/>
  <c r="B21" i="2" s="1"/>
  <c r="H28" i="1" l="1"/>
  <c r="J37" i="3" l="1"/>
  <c r="J59" i="3"/>
  <c r="N49" i="3" l="1"/>
  <c r="N31" i="3"/>
  <c r="N37" i="3"/>
  <c r="N34" i="3"/>
  <c r="I28" i="1" l="1"/>
  <c r="K64" i="2" l="1"/>
  <c r="J28" i="1" l="1"/>
  <c r="N56" i="3"/>
  <c r="N59" i="3"/>
  <c r="G23" i="1"/>
  <c r="G22" i="1"/>
  <c r="G20" i="1"/>
  <c r="G18" i="1"/>
  <c r="G17" i="1"/>
  <c r="G15" i="1"/>
  <c r="G14" i="1"/>
  <c r="G10" i="1"/>
  <c r="J76" i="3"/>
  <c r="J65" i="3"/>
  <c r="J68" i="3"/>
  <c r="J79" i="3"/>
  <c r="J87" i="3"/>
  <c r="N65" i="3"/>
  <c r="N68" i="3"/>
  <c r="N87" i="3"/>
  <c r="J62" i="3"/>
  <c r="G11" i="1"/>
  <c r="G13" i="1"/>
  <c r="G16" i="1"/>
  <c r="G19" i="1"/>
  <c r="G24" i="1"/>
  <c r="K28" i="1" l="1"/>
  <c r="L28" i="1" s="1"/>
  <c r="N62" i="3"/>
  <c r="N79" i="3"/>
  <c r="N76" i="3"/>
  <c r="N53" i="3"/>
  <c r="G26" i="1"/>
</calcChain>
</file>

<file path=xl/sharedStrings.xml><?xml version="1.0" encoding="utf-8"?>
<sst xmlns="http://schemas.openxmlformats.org/spreadsheetml/2006/main" count="397" uniqueCount="186">
  <si>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</si>
  <si>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</si>
  <si>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</si>
  <si>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</si>
  <si>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</si>
  <si>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</si>
  <si>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</si>
  <si>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</si>
  <si>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</si>
  <si>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</si>
  <si>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</si>
  <si>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</si>
  <si>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</si>
  <si>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</si>
  <si>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</si>
  <si>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</si>
  <si>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</si>
  <si>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</si>
  <si>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</si>
  <si>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</si>
  <si>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</si>
  <si>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</si>
  <si>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</si>
  <si>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</si>
  <si>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</si>
  <si>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</si>
  <si>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</si>
  <si>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</si>
  <si>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</si>
  <si>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</si>
  <si>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</si>
  <si>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</si>
  <si>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</si>
  <si>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</si>
  <si>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</si>
  <si>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</si>
  <si>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</si>
  <si>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</si>
  <si>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</si>
  <si>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</si>
  <si>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</si>
  <si>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</si>
  <si>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</si>
  <si>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</si>
  <si>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</si>
  <si>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</si>
  <si>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</si>
  <si>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</si>
  <si>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</si>
  <si>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</si>
  <si>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</si>
  <si>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</si>
  <si>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</si>
  <si>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</si>
  <si>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</si>
  <si>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</si>
  <si>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</si>
  <si>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</si>
  <si>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</si>
  <si>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</si>
  <si>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</si>
  <si>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</si>
  <si>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</si>
  <si>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</si>
  <si>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</si>
  <si>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</si>
  <si>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</si>
  <si>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</si>
  <si>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</si>
  <si>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</si>
  <si>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</si>
  <si>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</si>
  <si>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</si>
  <si>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</si>
  <si>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</si>
  <si>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</si>
  <si>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</si>
  <si>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</si>
  <si>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</si>
  <si>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</si>
  <si>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</si>
  <si>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</si>
  <si>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</si>
  <si>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</si>
  <si>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</si>
  <si>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</si>
  <si>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</si>
  <si>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</si>
  <si>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</si>
  <si>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</si>
  <si>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</si>
  <si>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</si>
  <si>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FFIN Departmental Deposit</t>
  </si>
  <si>
    <t xml:space="preserve">FFIN Operations Deposit </t>
  </si>
  <si>
    <t xml:space="preserve">       2. CD</t>
  </si>
  <si>
    <t xml:space="preserve">       3 Agency</t>
  </si>
  <si>
    <t xml:space="preserve">       4 Commercial Paper</t>
  </si>
  <si>
    <t xml:space="preserve">    2 .C.D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</si>
  <si>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</si>
  <si>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</si>
  <si>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</si>
  <si>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</si>
  <si>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</si>
  <si>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 xml:space="preserve"> Money Mkt/FFB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</si>
  <si>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</si>
  <si>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</si>
  <si>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</si>
  <si>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</si>
  <si>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</si>
  <si>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</si>
  <si>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</si>
  <si>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</si>
  <si>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</si>
  <si>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</si>
  <si>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</si>
  <si>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</si>
  <si>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</si>
  <si>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t>FFIN Operations Checks Fd</t>
  </si>
  <si>
    <t>WF Goldman Sachs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</si>
  <si>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</si>
  <si>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</si>
  <si>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 xml:space="preserve">WF (Goldman Sachs)   </t>
  </si>
  <si>
    <r>
      <t xml:space="preserve">RJ (Ally Bk)              </t>
    </r>
    <r>
      <rPr>
        <sz val="7"/>
        <rFont val="Arial"/>
        <family val="2"/>
      </rPr>
      <t xml:space="preserve"> </t>
    </r>
  </si>
  <si>
    <r>
      <t xml:space="preserve">WF </t>
    </r>
    <r>
      <rPr>
        <sz val="9"/>
        <rFont val="Arial"/>
        <family val="2"/>
      </rPr>
      <t>(Capital One Bk USA)</t>
    </r>
  </si>
  <si>
    <t xml:space="preserve">TexasTerm                 </t>
  </si>
  <si>
    <t>TexPool Prime</t>
  </si>
  <si>
    <t>TexasTerm</t>
  </si>
  <si>
    <t xml:space="preserve">Intr. </t>
  </si>
  <si>
    <t>%</t>
  </si>
  <si>
    <t>TxPool/Prime</t>
  </si>
  <si>
    <t>Elijah Anderson, County Auditor</t>
  </si>
  <si>
    <t>Expo Bonds 2017</t>
  </si>
  <si>
    <t>TexTerm</t>
  </si>
  <si>
    <t>Bail Bondsmen Cash Holding</t>
  </si>
  <si>
    <t>WF (Northern Bank MA)</t>
  </si>
  <si>
    <t>66476QBR6</t>
  </si>
  <si>
    <t>WF Northern Bank</t>
  </si>
  <si>
    <t xml:space="preserve"> 66476QBR6</t>
  </si>
  <si>
    <t>Expo Bond 2017</t>
  </si>
  <si>
    <t>FFIN</t>
  </si>
  <si>
    <t>FFIN Investmnets</t>
  </si>
  <si>
    <t xml:space="preserve">FFIN                         </t>
  </si>
  <si>
    <t xml:space="preserve">FFIN Intr.                                </t>
  </si>
  <si>
    <t>Kyle Kendrick, County Commissioner Pct. 2</t>
  </si>
  <si>
    <t>CF FNMA</t>
  </si>
  <si>
    <t>3136G1LD9</t>
  </si>
  <si>
    <t>25473AD8</t>
  </si>
  <si>
    <t>CF Texas A&amp;M</t>
  </si>
  <si>
    <t>88213AEE1</t>
  </si>
  <si>
    <t>CF State of TX</t>
  </si>
  <si>
    <t>CF Capital One Nat'l</t>
  </si>
  <si>
    <t>14042RHP9</t>
  </si>
  <si>
    <t>Tex Term</t>
  </si>
  <si>
    <t>CF State of Texas</t>
  </si>
  <si>
    <t>CF Capital one Nat'l</t>
  </si>
  <si>
    <t>02006L6P3</t>
  </si>
  <si>
    <t>1404206J4</t>
  </si>
  <si>
    <t>38148PSU2</t>
  </si>
  <si>
    <t>WFCapital One BK USA</t>
  </si>
  <si>
    <t>RJ Ally Bank</t>
  </si>
  <si>
    <t>02006LlP3</t>
  </si>
  <si>
    <t xml:space="preserve">    1. Liquid Cash</t>
  </si>
  <si>
    <t xml:space="preserve">       1. Liquid Cash</t>
  </si>
  <si>
    <t>TexTERM</t>
  </si>
  <si>
    <t>WF MSD Warren TW</t>
  </si>
  <si>
    <t>553543DQ9</t>
  </si>
  <si>
    <t>CF (FHLB)</t>
  </si>
  <si>
    <t>3130ADNE8</t>
  </si>
  <si>
    <t>WF (BMO Harris Bk)</t>
  </si>
  <si>
    <t>05581WWG6</t>
  </si>
  <si>
    <t>WF Morgan Stanley</t>
  </si>
  <si>
    <t>61760AJS9</t>
  </si>
  <si>
    <t>WF (Wells Fargo Bk)</t>
  </si>
  <si>
    <t>949763PP5</t>
  </si>
  <si>
    <t>CF (FFCB)</t>
  </si>
  <si>
    <t>3133EJH6</t>
  </si>
  <si>
    <t>CF (BMW BK NA)</t>
  </si>
  <si>
    <t>05580AMC5</t>
  </si>
  <si>
    <t>WF MSD Warren</t>
  </si>
  <si>
    <t>WF Wells Fargo BK</t>
  </si>
  <si>
    <t>CF Discover BK</t>
  </si>
  <si>
    <t>10/26/02018</t>
  </si>
  <si>
    <t>TexTerm Daily</t>
  </si>
  <si>
    <t>Money Mkt/FFINDaily</t>
  </si>
  <si>
    <t>1st Qtr</t>
  </si>
  <si>
    <t>Sheriff-Bail Bond Vouchers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</si>
</sst>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164" fontId="2" fillId="0" borderId="0" xfId="1" applyFont="1" applyFill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8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64" fontId="15" fillId="0" borderId="0" xfId="1" applyFont="1" applyFill="1" applyBorder="1" applyAlignment="1" applyProtection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4" fontId="0" fillId="8" borderId="0" xfId="0" applyNumberFormat="1" applyFont="1" applyFill="1" applyAlignment="1">
      <alignment horizontal="right"/>
    </xf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16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0" fontId="4" fillId="8" borderId="0" xfId="0" applyFont="1" applyFill="1" applyAlignment="1">
      <alignment horizontal="right"/>
    </xf>
    <xf numFmtId="14" fontId="2" fillId="0" borderId="0" xfId="0" applyNumberFormat="1" applyFont="1" applyAlignment="1">
      <alignment horizontal="right"/>
    </xf>
    <xf numFmtId="4" fontId="15" fillId="0" borderId="3" xfId="1" applyNumberFormat="1" applyFont="1" applyFill="1" applyBorder="1" applyAlignment="1" applyProtection="1"/>
    <xf numFmtId="0" fontId="0" fillId="8" borderId="0" xfId="0" applyNumberFormat="1" applyFill="1" applyBorder="1" applyAlignment="1">
      <alignment horizontal="center"/>
    </xf>
    <xf numFmtId="0" fontId="4" fillId="8" borderId="0" xfId="0" applyNumberFormat="1" applyFont="1" applyFill="1" applyBorder="1" applyAlignment="1">
      <alignment horizontal="center"/>
    </xf>
    <xf numFmtId="0" fontId="2" fillId="8" borderId="0" xfId="0" applyNumberFormat="1" applyFont="1" applyFill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4" fillId="8" borderId="0" xfId="0" applyNumberFormat="1" applyFont="1" applyFill="1" applyAlignment="1">
      <alignment horizontal="center"/>
    </xf>
    <xf numFmtId="0" fontId="2" fillId="8" borderId="0" xfId="0" applyNumberFormat="1" applyFont="1" applyFill="1" applyBorder="1" applyAlignment="1">
      <alignment horizontal="center"/>
    </xf>
    <xf numFmtId="0" fontId="0" fillId="8" borderId="0" xfId="0" applyNumberFormat="1" applyFont="1" applyFill="1" applyAlignment="1">
      <alignment horizontal="center"/>
    </xf>
    <xf numFmtId="170" fontId="4" fillId="8" borderId="0" xfId="0" applyNumberFormat="1" applyFont="1" applyFill="1" applyBorder="1" applyAlignment="1">
      <alignment horizontal="center"/>
    </xf>
    <xf numFmtId="170" fontId="4" fillId="8" borderId="0" xfId="0" applyNumberFormat="1" applyFont="1" applyFill="1" applyAlignment="1">
      <alignment horizontal="center"/>
    </xf>
    <xf numFmtId="0" fontId="6" fillId="8" borderId="0" xfId="0" applyNumberFormat="1" applyFont="1" applyFill="1" applyAlignment="1">
      <alignment horizontal="center"/>
    </xf>
    <xf numFmtId="0" fontId="4" fillId="7" borderId="0" xfId="0" applyFont="1" applyFill="1" applyBorder="1" applyAlignment="1">
      <alignment horizontal="left"/>
    </xf>
    <xf numFmtId="165" fontId="2" fillId="0" borderId="4" xfId="3" applyFont="1" applyFill="1" applyBorder="1" applyAlignment="1" applyProtection="1">
      <alignment horizontal="right"/>
    </xf>
    <xf numFmtId="164" fontId="2" fillId="0" borderId="4" xfId="1" applyFont="1" applyFill="1" applyBorder="1" applyAlignment="1" applyProtection="1"/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15" fillId="0" borderId="3" xfId="1" applyFont="1" applyFill="1" applyBorder="1" applyAlignment="1" applyProtection="1"/>
    <xf numFmtId="0" fontId="2" fillId="8" borderId="0" xfId="0" applyFont="1" applyFill="1" applyBorder="1" applyAlignment="1"/>
    <xf numFmtId="164" fontId="4" fillId="7" borderId="0" xfId="1" applyFont="1" applyFill="1" applyBorder="1" applyAlignment="1" applyProtection="1">
      <alignment horizontal="right"/>
    </xf>
    <xf numFmtId="164" fontId="5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0" fontId="2" fillId="8" borderId="0" xfId="0" applyFont="1" applyFill="1" applyAlignment="1">
      <alignment horizontal="center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right"/>
    </xf>
    <xf numFmtId="14" fontId="0" fillId="0" borderId="0" xfId="0" applyNumberFormat="1" applyFont="1"/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4" borderId="0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0" fontId="6" fillId="8" borderId="0" xfId="0" applyFont="1" applyFill="1"/>
    <xf numFmtId="165" fontId="2" fillId="8" borderId="0" xfId="3" applyFont="1" applyFill="1"/>
    <xf numFmtId="164" fontId="14" fillId="8" borderId="1" xfId="1" applyFill="1" applyBorder="1" applyAlignment="1" applyProtection="1"/>
    <xf numFmtId="164" fontId="0" fillId="0" borderId="0" xfId="1" applyFont="1" applyFill="1" applyBorder="1" applyAlignment="1" applyProtection="1">
      <alignment horizontal="right"/>
    </xf>
    <xf numFmtId="164" fontId="14" fillId="8" borderId="3" xfId="1" applyFill="1" applyBorder="1" applyAlignment="1" applyProtection="1">
      <alignment horizontal="center"/>
    </xf>
    <xf numFmtId="0" fontId="7" fillId="0" borderId="0" xfId="0" applyFont="1"/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170" fontId="3" fillId="8" borderId="0" xfId="0" applyNumberFormat="1" applyFont="1" applyFill="1" applyBorder="1" applyAlignment="1">
      <alignment horizontal="center"/>
    </xf>
    <xf numFmtId="0" fontId="3" fillId="2" borderId="0" xfId="0" applyFont="1" applyFill="1"/>
    <xf numFmtId="14" fontId="3" fillId="0" borderId="0" xfId="0" applyNumberFormat="1" applyFont="1" applyFill="1" applyAlignment="1">
      <alignment horizontal="right"/>
    </xf>
    <xf numFmtId="164" fontId="3" fillId="2" borderId="0" xfId="1" applyFont="1" applyFill="1" applyBorder="1" applyAlignment="1" applyProtection="1"/>
    <xf numFmtId="164" fontId="3" fillId="8" borderId="0" xfId="1" applyFont="1" applyFill="1" applyBorder="1" applyAlignment="1" applyProtection="1">
      <alignment horizontal="center"/>
    </xf>
    <xf numFmtId="0" fontId="7" fillId="2" borderId="0" xfId="0" applyFont="1" applyFill="1"/>
    <xf numFmtId="0" fontId="3" fillId="8" borderId="0" xfId="0" applyFont="1" applyFill="1" applyBorder="1" applyAlignment="1">
      <alignment horizontal="right"/>
    </xf>
    <xf numFmtId="0" fontId="3" fillId="8" borderId="0" xfId="0" applyNumberFormat="1" applyFont="1" applyFill="1" applyBorder="1" applyAlignment="1">
      <alignment horizontal="center"/>
    </xf>
    <xf numFmtId="164" fontId="3" fillId="0" borderId="0" xfId="1" applyFont="1" applyFill="1"/>
    <xf numFmtId="164" fontId="3" fillId="4" borderId="0" xfId="1" applyFont="1" applyFill="1" applyBorder="1" applyAlignment="1" applyProtection="1"/>
    <xf numFmtId="164" fontId="3" fillId="0" borderId="0" xfId="1" applyFont="1" applyBorder="1" applyAlignment="1">
      <alignment horizontal="left"/>
    </xf>
    <xf numFmtId="164" fontId="7" fillId="0" borderId="0" xfId="1" applyFont="1" applyAlignment="1">
      <alignment horizontal="left"/>
    </xf>
    <xf numFmtId="0" fontId="3" fillId="0" borderId="0" xfId="0" applyFont="1" applyFill="1"/>
    <xf numFmtId="164" fontId="3" fillId="2" borderId="0" xfId="1" applyFont="1" applyFill="1" applyAlignment="1">
      <alignment horizontal="left"/>
    </xf>
    <xf numFmtId="164" fontId="3" fillId="2" borderId="0" xfId="1" applyFont="1" applyFill="1"/>
    <xf numFmtId="0" fontId="3" fillId="8" borderId="0" xfId="0" applyFont="1" applyFill="1"/>
    <xf numFmtId="0" fontId="3" fillId="8" borderId="0" xfId="0" applyNumberFormat="1" applyFont="1" applyFill="1" applyAlignment="1">
      <alignment horizontal="center"/>
    </xf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64" fontId="3" fillId="8" borderId="9" xfId="1" applyFont="1" applyFill="1" applyBorder="1" applyAlignment="1" applyProtection="1">
      <alignment horizontal="center"/>
    </xf>
    <xf numFmtId="14" fontId="3" fillId="0" borderId="0" xfId="0" applyNumberFormat="1" applyFont="1" applyBorder="1" applyAlignment="1"/>
    <xf numFmtId="0" fontId="3" fillId="8" borderId="0" xfId="0" applyFont="1" applyFill="1" applyBorder="1"/>
    <xf numFmtId="0" fontId="7" fillId="8" borderId="0" xfId="0" applyFont="1" applyFill="1" applyBorder="1" applyAlignment="1">
      <alignment horizontal="center"/>
    </xf>
    <xf numFmtId="0" fontId="7" fillId="8" borderId="0" xfId="0" applyFont="1" applyFill="1" applyBorder="1" applyAlignment="1">
      <alignment horizontal="left"/>
    </xf>
    <xf numFmtId="164" fontId="7" fillId="8" borderId="0" xfId="1" applyFont="1" applyFill="1" applyBorder="1" applyAlignment="1" applyProtection="1">
      <alignment horizontal="center"/>
    </xf>
    <xf numFmtId="164" fontId="7" fillId="8" borderId="0" xfId="1" applyNumberFormat="1" applyFont="1" applyFill="1" applyBorder="1" applyAlignment="1" applyProtection="1"/>
    <xf numFmtId="0" fontId="2" fillId="8" borderId="0" xfId="0" applyFont="1" applyFill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09856"/>
        <c:axId val="109024000"/>
      </c:barChart>
      <c:catAx>
        <c:axId val="105609856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024000"/>
        <c:crosses val="autoZero"/>
        <c:auto val="1"/>
        <c:lblAlgn val="ctr"/>
        <c:lblOffset val="100"/>
        <c:tickMarkSkip val="1"/>
        <c:noMultiLvlLbl val="0"/>
      </c:catAx>
      <c:valAx>
        <c:axId val="109024000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609856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78023678.729999989</c:v>
                </c:pt>
                <c:pt idx="1">
                  <c:v>2469388.37</c:v>
                </c:pt>
                <c:pt idx="2">
                  <c:v>4936619.5</c:v>
                </c:pt>
                <c:pt idx="3">
                  <c:v>15000000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Sheet'!$B$26:$E$26</c:f>
              <c:numCache>
                <c:formatCode>_(* #,##0.00_);_(* \(#,##0.00\);_(* \-??_);_(@_)</c:formatCode>
                <c:ptCount val="4"/>
                <c:pt idx="0">
                  <c:v>63564582.640000008</c:v>
                </c:pt>
                <c:pt idx="1">
                  <c:v>2477000</c:v>
                </c:pt>
                <c:pt idx="2">
                  <c:v>5709730</c:v>
                </c:pt>
                <c:pt idx="3">
                  <c:v>15000000</c:v>
                </c:pt>
              </c:numCache>
            </c:numRef>
          </c:val>
        </c:ser>
        <c:ser>
          <c:idx val="2"/>
          <c:order val="2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78023678.729999989</c:v>
                </c:pt>
                <c:pt idx="1">
                  <c:v>2469388.37</c:v>
                </c:pt>
                <c:pt idx="2">
                  <c:v>4936619.5</c:v>
                </c:pt>
                <c:pt idx="3">
                  <c:v>15000000</c:v>
                </c:pt>
              </c:numCache>
            </c:numRef>
          </c:val>
        </c:ser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78023678.729999989</c:v>
                </c:pt>
                <c:pt idx="1">
                  <c:v>2469388.37</c:v>
                </c:pt>
                <c:pt idx="2">
                  <c:v>4936619.5</c:v>
                </c:pt>
                <c:pt idx="3">
                  <c:v>15000000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28</xdr:row>
      <xdr:rowOff>51435</xdr:rowOff>
    </xdr:from>
    <xdr:to>
      <xdr:col>10</xdr:col>
      <xdr:colOff>228600</xdr:colOff>
      <xdr:row>40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28</xdr:row>
      <xdr:rowOff>45720</xdr:rowOff>
    </xdr:from>
    <xdr:to>
      <xdr:col>10</xdr:col>
      <xdr:colOff>236220</xdr:colOff>
      <xdr:row>40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28</xdr:row>
      <xdr:rowOff>0</xdr:rowOff>
    </xdr:from>
    <xdr:to>
      <xdr:col>4</xdr:col>
      <xdr:colOff>68580</xdr:colOff>
      <xdr:row>40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L10" sqref="L10:L26"/>
    </sheetView>
  </sheetViews>
  <sheetFormatPr defaultRowHeight="13.2" x14ac:dyDescent="0.25"/>
  <cols>
    <col min="1" max="1" width="25.6640625" customWidth="1"/>
    <col min="2" max="2" width="16.33203125" style="1" bestFit="1" customWidth="1"/>
    <col min="3" max="3" width="14.5546875" style="1" customWidth="1"/>
    <col min="4" max="4" width="15.5546875" style="2" customWidth="1"/>
    <col min="5" max="5" width="15.33203125" style="1" customWidth="1"/>
    <col min="6" max="6" width="15.109375" style="1" bestFit="1" customWidth="1"/>
    <col min="7" max="7" width="2.44140625" style="3" customWidth="1"/>
    <col min="8" max="8" width="15.88671875" style="3" bestFit="1" customWidth="1"/>
    <col min="9" max="9" width="14.6640625" style="3" customWidth="1"/>
    <col min="10" max="10" width="14.44140625" style="3" customWidth="1"/>
    <col min="11" max="11" width="14.6640625" style="3" customWidth="1"/>
    <col min="12" max="12" width="15.109375" style="3" customWidth="1"/>
  </cols>
  <sheetData>
    <row r="1" spans="1:12" s="4" customFormat="1" x14ac:dyDescent="0.25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5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5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5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21" customFormat="1" ht="19.2" x14ac:dyDescent="0.35">
      <c r="B5" s="122"/>
      <c r="C5" s="122"/>
      <c r="D5" s="125" t="s">
        <v>102</v>
      </c>
      <c r="E5" s="122"/>
      <c r="F5" s="122"/>
      <c r="G5" s="123"/>
      <c r="H5" s="122"/>
      <c r="I5" s="122"/>
      <c r="J5" s="124" t="s">
        <v>102</v>
      </c>
      <c r="K5" s="122"/>
      <c r="L5" s="122"/>
    </row>
    <row r="6" spans="1:12" s="11" customFormat="1" x14ac:dyDescent="0.25">
      <c r="B6" s="3"/>
      <c r="C6" s="3"/>
      <c r="D6" s="12">
        <v>43361</v>
      </c>
      <c r="E6" s="3"/>
      <c r="F6" s="3"/>
      <c r="G6" s="10"/>
      <c r="H6" s="3"/>
      <c r="I6" s="3"/>
      <c r="J6" s="12">
        <v>43435</v>
      </c>
      <c r="K6" s="3"/>
      <c r="L6" s="3"/>
    </row>
    <row r="7" spans="1:12" x14ac:dyDescent="0.25">
      <c r="B7" s="3"/>
      <c r="C7" s="3"/>
      <c r="D7" s="13"/>
      <c r="E7" s="3"/>
      <c r="F7" s="3"/>
      <c r="G7" s="10"/>
      <c r="H7" s="13"/>
      <c r="J7" s="13"/>
    </row>
    <row r="8" spans="1:12" x14ac:dyDescent="0.25">
      <c r="B8" s="117" t="s">
        <v>129</v>
      </c>
      <c r="C8" s="13" t="s">
        <v>1</v>
      </c>
      <c r="D8" s="13" t="s">
        <v>2</v>
      </c>
      <c r="E8" s="3"/>
      <c r="F8" s="3"/>
      <c r="G8" s="10"/>
      <c r="H8" s="117" t="s">
        <v>129</v>
      </c>
      <c r="I8" s="13" t="s">
        <v>1</v>
      </c>
      <c r="J8" s="13" t="s">
        <v>2</v>
      </c>
    </row>
    <row r="9" spans="1:12" s="16" customFormat="1" x14ac:dyDescent="0.25">
      <c r="A9" s="14"/>
      <c r="B9" s="119" t="s">
        <v>103</v>
      </c>
      <c r="C9" s="15" t="s">
        <v>3</v>
      </c>
      <c r="D9" s="15" t="s">
        <v>100</v>
      </c>
      <c r="E9" s="15" t="s">
        <v>4</v>
      </c>
      <c r="F9" s="15" t="s">
        <v>5</v>
      </c>
      <c r="G9" s="10"/>
      <c r="H9" s="119" t="s">
        <v>183</v>
      </c>
      <c r="I9" s="15" t="s">
        <v>3</v>
      </c>
      <c r="J9" s="15" t="s">
        <v>100</v>
      </c>
      <c r="K9" s="15" t="s">
        <v>4</v>
      </c>
      <c r="L9" s="15" t="s">
        <v>5</v>
      </c>
    </row>
    <row r="10" spans="1:12" s="17" customFormat="1" x14ac:dyDescent="0.25">
      <c r="A10" s="17" t="s">
        <v>6</v>
      </c>
      <c r="B10" s="116">
        <v>15948541.199999999</v>
      </c>
      <c r="C10" s="129">
        <v>2477000</v>
      </c>
      <c r="D10" s="18">
        <v>5709730</v>
      </c>
      <c r="E10" s="18">
        <v>2000000</v>
      </c>
      <c r="F10" s="18">
        <f>SUM(B10:E10)</f>
        <v>26135271.199999999</v>
      </c>
      <c r="G10" s="19">
        <f>SUM(C10:F10)</f>
        <v>36322001.200000003</v>
      </c>
      <c r="H10" s="116">
        <v>27797811.710000001</v>
      </c>
      <c r="I10" s="129">
        <v>2469388.37</v>
      </c>
      <c r="J10" s="18">
        <v>4936619.5</v>
      </c>
      <c r="K10" s="18">
        <v>2000000</v>
      </c>
      <c r="L10" s="18">
        <f>SUM(H10:K10)</f>
        <v>37203819.579999998</v>
      </c>
    </row>
    <row r="11" spans="1:12" s="17" customFormat="1" x14ac:dyDescent="0.25">
      <c r="A11" s="17" t="s">
        <v>7</v>
      </c>
      <c r="B11" s="18">
        <v>1536340.29</v>
      </c>
      <c r="D11" s="18"/>
      <c r="E11" s="18"/>
      <c r="F11" s="18">
        <f t="shared" ref="F11:F16" si="0">SUM(B11:E11)</f>
        <v>1536340.29</v>
      </c>
      <c r="G11" s="19">
        <f>SUM(C11:F11)</f>
        <v>1536340.29</v>
      </c>
      <c r="H11" s="18">
        <v>1542156.24</v>
      </c>
      <c r="J11" s="18"/>
      <c r="K11" s="18"/>
      <c r="L11" s="18">
        <f t="shared" ref="L11:L24" si="1">SUM(H11:K11)</f>
        <v>1542156.24</v>
      </c>
    </row>
    <row r="12" spans="1:12" s="17" customFormat="1" x14ac:dyDescent="0.25">
      <c r="A12" s="17" t="s">
        <v>87</v>
      </c>
      <c r="B12" s="18">
        <v>2913.51</v>
      </c>
      <c r="D12" s="18"/>
      <c r="E12" s="18"/>
      <c r="F12" s="18">
        <f t="shared" si="0"/>
        <v>2913.51</v>
      </c>
      <c r="G12" s="19"/>
      <c r="H12" s="18">
        <v>2924.54</v>
      </c>
      <c r="J12" s="18"/>
      <c r="K12" s="18"/>
      <c r="L12" s="18">
        <f t="shared" si="1"/>
        <v>2924.54</v>
      </c>
    </row>
    <row r="13" spans="1:12" s="17" customFormat="1" x14ac:dyDescent="0.25">
      <c r="A13" s="17" t="s">
        <v>8</v>
      </c>
      <c r="B13" s="18">
        <v>12895.36</v>
      </c>
      <c r="D13" s="18"/>
      <c r="E13" s="18"/>
      <c r="F13" s="18">
        <f t="shared" si="0"/>
        <v>12895.36</v>
      </c>
      <c r="G13" s="19">
        <f t="shared" ref="G13:G22" si="2">SUM(C13:F13)</f>
        <v>12895.36</v>
      </c>
      <c r="H13" s="18">
        <v>12944.18</v>
      </c>
      <c r="J13" s="18"/>
      <c r="K13" s="18"/>
      <c r="L13" s="18">
        <f t="shared" si="1"/>
        <v>12944.18</v>
      </c>
    </row>
    <row r="14" spans="1:12" s="17" customFormat="1" x14ac:dyDescent="0.25">
      <c r="A14" s="17" t="s">
        <v>9</v>
      </c>
      <c r="B14" s="20">
        <v>522801.35</v>
      </c>
      <c r="D14" s="20"/>
      <c r="E14" s="18">
        <v>2000000</v>
      </c>
      <c r="F14" s="18">
        <f t="shared" si="0"/>
        <v>2522801.35</v>
      </c>
      <c r="G14" s="19">
        <f t="shared" si="2"/>
        <v>4522801.3499999996</v>
      </c>
      <c r="H14" s="20">
        <v>503013.79</v>
      </c>
      <c r="J14" s="20"/>
      <c r="K14" s="18">
        <v>2000000</v>
      </c>
      <c r="L14" s="18">
        <f t="shared" si="1"/>
        <v>2503013.79</v>
      </c>
    </row>
    <row r="15" spans="1:12" s="17" customFormat="1" x14ac:dyDescent="0.25">
      <c r="A15" s="17" t="s">
        <v>10</v>
      </c>
      <c r="B15" s="18">
        <v>722517.17</v>
      </c>
      <c r="D15" s="18"/>
      <c r="E15" s="18">
        <v>1000000</v>
      </c>
      <c r="F15" s="18">
        <f t="shared" si="0"/>
        <v>1722517.17</v>
      </c>
      <c r="G15" s="19">
        <f t="shared" si="2"/>
        <v>2722517.17</v>
      </c>
      <c r="H15" s="18">
        <v>838712.17</v>
      </c>
      <c r="J15" s="18"/>
      <c r="K15" s="18">
        <v>1000000</v>
      </c>
      <c r="L15" s="18">
        <f t="shared" si="1"/>
        <v>1838712.17</v>
      </c>
    </row>
    <row r="16" spans="1:12" s="17" customFormat="1" x14ac:dyDescent="0.25">
      <c r="A16" s="17" t="s">
        <v>11</v>
      </c>
      <c r="B16" s="18">
        <v>2082833.8</v>
      </c>
      <c r="D16" s="18"/>
      <c r="E16" s="18"/>
      <c r="F16" s="18">
        <f t="shared" si="0"/>
        <v>2082833.8</v>
      </c>
      <c r="G16" s="19">
        <f t="shared" si="2"/>
        <v>2082833.8</v>
      </c>
      <c r="H16" s="18">
        <v>2289886.5499999998</v>
      </c>
      <c r="J16" s="18"/>
      <c r="K16" s="18"/>
      <c r="L16" s="18">
        <f t="shared" si="1"/>
        <v>2289886.5499999998</v>
      </c>
    </row>
    <row r="17" spans="1:12" s="17" customFormat="1" x14ac:dyDescent="0.25">
      <c r="A17" s="17" t="s">
        <v>12</v>
      </c>
      <c r="B17" s="21">
        <v>71197.460000000006</v>
      </c>
      <c r="D17" s="21"/>
      <c r="E17" s="18"/>
      <c r="F17" s="18">
        <f>SUM(B17:E17)</f>
        <v>71197.460000000006</v>
      </c>
      <c r="G17" s="19">
        <f t="shared" si="2"/>
        <v>71197.460000000006</v>
      </c>
      <c r="H17" s="21">
        <v>68625.72</v>
      </c>
      <c r="J17" s="21"/>
      <c r="K17" s="18"/>
      <c r="L17" s="18">
        <f t="shared" si="1"/>
        <v>68625.72</v>
      </c>
    </row>
    <row r="18" spans="1:12" s="17" customFormat="1" x14ac:dyDescent="0.25">
      <c r="A18" s="17" t="s">
        <v>13</v>
      </c>
      <c r="B18" s="21">
        <v>411043.94</v>
      </c>
      <c r="D18" s="21"/>
      <c r="E18" s="18"/>
      <c r="F18" s="18">
        <f t="shared" ref="F18:F20" si="3">SUM(B18:E18)</f>
        <v>411043.94</v>
      </c>
      <c r="G18" s="19">
        <f t="shared" si="2"/>
        <v>411043.94</v>
      </c>
      <c r="H18" s="21">
        <v>422494.99</v>
      </c>
      <c r="J18" s="21"/>
      <c r="K18" s="18"/>
      <c r="L18" s="18">
        <f t="shared" si="1"/>
        <v>422494.99</v>
      </c>
    </row>
    <row r="19" spans="1:12" s="17" customFormat="1" x14ac:dyDescent="0.25">
      <c r="A19" s="17" t="s">
        <v>14</v>
      </c>
      <c r="B19" s="18">
        <v>126624.97</v>
      </c>
      <c r="D19" s="18"/>
      <c r="E19" s="18"/>
      <c r="F19" s="18">
        <f t="shared" si="3"/>
        <v>126624.97</v>
      </c>
      <c r="G19" s="19">
        <f t="shared" si="2"/>
        <v>126624.97</v>
      </c>
      <c r="H19" s="18">
        <v>123497.60000000001</v>
      </c>
      <c r="J19" s="18"/>
      <c r="K19" s="18"/>
      <c r="L19" s="18">
        <f t="shared" si="1"/>
        <v>123497.60000000001</v>
      </c>
    </row>
    <row r="20" spans="1:12" s="17" customFormat="1" x14ac:dyDescent="0.25">
      <c r="A20" s="17" t="s">
        <v>15</v>
      </c>
      <c r="B20" s="18">
        <v>2026935.28</v>
      </c>
      <c r="D20" s="18"/>
      <c r="E20" s="18"/>
      <c r="F20" s="18">
        <f t="shared" si="3"/>
        <v>2026935.28</v>
      </c>
      <c r="G20" s="19">
        <f t="shared" si="2"/>
        <v>2026935.28</v>
      </c>
      <c r="H20" s="18">
        <v>2207348.65</v>
      </c>
      <c r="J20" s="18"/>
      <c r="K20" s="18"/>
      <c r="L20" s="18">
        <f t="shared" si="1"/>
        <v>2207348.65</v>
      </c>
    </row>
    <row r="21" spans="1:12" s="17" customFormat="1" x14ac:dyDescent="0.25">
      <c r="A21" s="17" t="s">
        <v>138</v>
      </c>
      <c r="B21" s="18">
        <v>30793753.789999999</v>
      </c>
      <c r="D21" s="18"/>
      <c r="E21" s="18">
        <v>10000000</v>
      </c>
      <c r="F21" s="18">
        <f>SUM(B21:E21)</f>
        <v>40793753.789999999</v>
      </c>
      <c r="G21" s="19">
        <f t="shared" si="2"/>
        <v>50793753.789999999</v>
      </c>
      <c r="H21" s="18">
        <v>29908143.600000001</v>
      </c>
      <c r="J21" s="18"/>
      <c r="K21" s="18">
        <v>10000000</v>
      </c>
      <c r="L21" s="18">
        <f t="shared" si="1"/>
        <v>39908143.600000001</v>
      </c>
    </row>
    <row r="22" spans="1:12" s="17" customFormat="1" x14ac:dyDescent="0.25">
      <c r="A22" s="17" t="s">
        <v>106</v>
      </c>
      <c r="B22" s="129">
        <v>934149.28</v>
      </c>
      <c r="D22" s="18"/>
      <c r="E22" s="18"/>
      <c r="F22" s="18">
        <f t="shared" ref="F22:F24" si="4">SUM(B22:E22)</f>
        <v>934149.28</v>
      </c>
      <c r="G22" s="19">
        <f t="shared" si="2"/>
        <v>934149.28</v>
      </c>
      <c r="H22" s="129">
        <v>942626.22</v>
      </c>
      <c r="J22" s="18"/>
      <c r="K22" s="18"/>
      <c r="L22" s="18">
        <f t="shared" si="1"/>
        <v>942626.22</v>
      </c>
    </row>
    <row r="23" spans="1:12" s="17" customFormat="1" x14ac:dyDescent="0.25">
      <c r="A23" s="17" t="s">
        <v>16</v>
      </c>
      <c r="B23" s="18">
        <v>121113.35</v>
      </c>
      <c r="D23" s="18"/>
      <c r="E23" s="18"/>
      <c r="F23" s="18">
        <f t="shared" si="4"/>
        <v>121113.35</v>
      </c>
      <c r="G23" s="19">
        <f>SUM(C23:F23)</f>
        <v>121113.35</v>
      </c>
      <c r="H23" s="18">
        <v>2065871.02</v>
      </c>
      <c r="J23" s="18"/>
      <c r="K23" s="18"/>
      <c r="L23" s="18">
        <f t="shared" si="1"/>
        <v>2065871.02</v>
      </c>
    </row>
    <row r="24" spans="1:12" s="17" customFormat="1" x14ac:dyDescent="0.25">
      <c r="A24" s="17" t="s">
        <v>17</v>
      </c>
      <c r="B24" s="18">
        <v>8250921.8899999997</v>
      </c>
      <c r="D24" s="18"/>
      <c r="E24" s="18"/>
      <c r="F24" s="18">
        <f t="shared" si="4"/>
        <v>8250921.8899999997</v>
      </c>
      <c r="G24" s="19">
        <f>SUM(C24:F24)</f>
        <v>8250921.8899999997</v>
      </c>
      <c r="H24" s="18">
        <v>9297621.75</v>
      </c>
      <c r="J24" s="18"/>
      <c r="K24" s="18"/>
      <c r="L24" s="18">
        <f t="shared" si="1"/>
        <v>9297621.75</v>
      </c>
    </row>
    <row r="25" spans="1:12" s="14" customFormat="1" x14ac:dyDescent="0.25">
      <c r="B25" s="22"/>
      <c r="D25" s="22"/>
      <c r="E25" s="3"/>
      <c r="F25" s="3"/>
      <c r="G25" s="23"/>
      <c r="H25" s="22"/>
      <c r="J25" s="22"/>
      <c r="K25" s="3"/>
      <c r="L25" s="3"/>
    </row>
    <row r="26" spans="1:12" s="17" customFormat="1" x14ac:dyDescent="0.25">
      <c r="A26" s="24" t="s">
        <v>5</v>
      </c>
      <c r="B26" s="18">
        <f>SUM(B10:B25)</f>
        <v>63564582.640000008</v>
      </c>
      <c r="C26" s="130">
        <f>SUM(C10:C25)</f>
        <v>2477000</v>
      </c>
      <c r="D26" s="18">
        <f>SUM(D10:D24)</f>
        <v>5709730</v>
      </c>
      <c r="E26" s="18">
        <f t="shared" ref="E26" si="5">SUM(E10:E25)</f>
        <v>15000000</v>
      </c>
      <c r="F26" s="18">
        <f>SUM(B26:E26)</f>
        <v>86751312.640000015</v>
      </c>
      <c r="G26" s="19">
        <f t="shared" ref="G26" si="6">SUM(G10:G25)</f>
        <v>109935129.13</v>
      </c>
      <c r="H26" s="18">
        <f>SUM(H10:H25)</f>
        <v>78023678.729999989</v>
      </c>
      <c r="I26" s="130">
        <f>SUM(I10:I25)</f>
        <v>2469388.37</v>
      </c>
      <c r="J26" s="18">
        <f>SUM(J10:J25)</f>
        <v>4936619.5</v>
      </c>
      <c r="K26" s="18">
        <f>SUM(K10:K25)</f>
        <v>15000000</v>
      </c>
      <c r="L26" s="18">
        <f>SUM(L10:L25)</f>
        <v>100429686.59999999</v>
      </c>
    </row>
    <row r="27" spans="1:12" x14ac:dyDescent="0.25">
      <c r="B27" s="3"/>
      <c r="C27" s="3"/>
      <c r="D27" s="3"/>
      <c r="E27" s="3"/>
      <c r="F27" s="3"/>
      <c r="G27" s="10"/>
    </row>
    <row r="28" spans="1:12" x14ac:dyDescent="0.25">
      <c r="A28" t="s">
        <v>18</v>
      </c>
      <c r="B28" s="3"/>
      <c r="C28" s="3"/>
      <c r="D28" s="3"/>
      <c r="E28" s="3"/>
      <c r="F28" s="3" t="s">
        <v>0</v>
      </c>
      <c r="G28" s="10"/>
      <c r="H28" s="3">
        <f>SUM(H26-B26)</f>
        <v>14459096.089999981</v>
      </c>
      <c r="I28" s="3">
        <f>SUM(I26-C26)</f>
        <v>-7611.6299999998882</v>
      </c>
      <c r="J28" s="3">
        <f>SUM(J26-D26)</f>
        <v>-773110.5</v>
      </c>
      <c r="K28" s="3">
        <f>SUM(K26-E26)</f>
        <v>0</v>
      </c>
      <c r="L28" s="3">
        <f>SUM(H28:K28)</f>
        <v>13678373.959999982</v>
      </c>
    </row>
    <row r="29" spans="1:12" x14ac:dyDescent="0.25">
      <c r="B29" s="3"/>
      <c r="C29" s="22"/>
      <c r="D29" s="3"/>
      <c r="E29" s="3"/>
      <c r="F29" s="7"/>
      <c r="G29" s="23"/>
      <c r="L29"/>
    </row>
    <row r="30" spans="1:12" x14ac:dyDescent="0.25">
      <c r="B30" s="3"/>
      <c r="C30" s="3"/>
      <c r="D30" s="3"/>
      <c r="E30" s="3"/>
      <c r="F30" s="3"/>
      <c r="G30" s="25"/>
    </row>
    <row r="31" spans="1:12" x14ac:dyDescent="0.25">
      <c r="B31" s="3"/>
      <c r="C31" s="3"/>
      <c r="D31" s="3"/>
      <c r="E31" s="3"/>
      <c r="F31" s="3"/>
      <c r="G31" s="25"/>
    </row>
    <row r="32" spans="1:12" x14ac:dyDescent="0.25">
      <c r="B32" s="3"/>
      <c r="C32" s="3"/>
      <c r="D32" s="3"/>
      <c r="E32" s="3"/>
      <c r="F32" s="3"/>
      <c r="G32" s="25"/>
    </row>
    <row r="33" spans="2:12" x14ac:dyDescent="0.25">
      <c r="B33" s="3"/>
      <c r="C33" s="3"/>
      <c r="D33" s="3"/>
      <c r="E33" s="3"/>
      <c r="F33" s="3"/>
      <c r="G33" s="25"/>
      <c r="K33" s="3" t="s">
        <v>101</v>
      </c>
    </row>
    <row r="34" spans="2:12" x14ac:dyDescent="0.25">
      <c r="B34" s="3"/>
      <c r="C34" s="3"/>
      <c r="D34" s="3"/>
      <c r="E34" s="3" t="s">
        <v>161</v>
      </c>
      <c r="F34" s="3"/>
      <c r="G34" s="25"/>
      <c r="K34" s="3" t="s">
        <v>162</v>
      </c>
    </row>
    <row r="35" spans="2:12" x14ac:dyDescent="0.25">
      <c r="B35" s="3"/>
      <c r="C35" s="3"/>
      <c r="D35" s="3"/>
      <c r="E35" s="3" t="s">
        <v>97</v>
      </c>
      <c r="F35" s="3"/>
      <c r="G35" s="25"/>
      <c r="K35" s="3" t="s">
        <v>94</v>
      </c>
    </row>
    <row r="36" spans="2:12" x14ac:dyDescent="0.25">
      <c r="B36" s="3"/>
      <c r="C36" s="3"/>
      <c r="D36" s="3"/>
      <c r="E36" s="3" t="s">
        <v>98</v>
      </c>
      <c r="F36" s="3"/>
      <c r="G36" s="25"/>
      <c r="K36" s="3" t="s">
        <v>95</v>
      </c>
    </row>
    <row r="37" spans="2:12" x14ac:dyDescent="0.25">
      <c r="B37" s="3"/>
      <c r="C37" s="3"/>
      <c r="D37" s="3"/>
      <c r="E37" s="3" t="s">
        <v>99</v>
      </c>
      <c r="F37" s="3"/>
      <c r="G37" s="25"/>
      <c r="K37" s="3" t="s">
        <v>96</v>
      </c>
    </row>
    <row r="38" spans="2:12" x14ac:dyDescent="0.25">
      <c r="B38" s="3"/>
      <c r="C38" s="3"/>
      <c r="D38" s="3"/>
      <c r="E38" s="3"/>
      <c r="F38" s="3"/>
      <c r="G38" s="25"/>
    </row>
    <row r="39" spans="2:12" x14ac:dyDescent="0.25">
      <c r="B39" s="3"/>
      <c r="C39" s="3"/>
      <c r="D39" s="3"/>
      <c r="E39" s="3"/>
      <c r="F39" s="3"/>
      <c r="G39" s="25"/>
    </row>
    <row r="40" spans="2:12" x14ac:dyDescent="0.25">
      <c r="B40" s="3"/>
      <c r="C40" s="3"/>
      <c r="D40" s="3"/>
      <c r="E40" s="3"/>
      <c r="F40" s="3"/>
      <c r="G40" s="25"/>
    </row>
    <row r="41" spans="2:12" x14ac:dyDescent="0.25">
      <c r="B41" s="3"/>
      <c r="C41" s="3"/>
      <c r="D41" s="3"/>
      <c r="E41" s="3"/>
      <c r="F41" s="3"/>
      <c r="G41" s="25"/>
      <c r="L41" s="3" t="s">
        <v>0</v>
      </c>
    </row>
    <row r="42" spans="2:12" x14ac:dyDescent="0.25">
      <c r="B42" s="3"/>
      <c r="C42" s="3"/>
      <c r="D42" s="3"/>
      <c r="E42" s="3"/>
      <c r="F42" s="3"/>
      <c r="L42"/>
    </row>
    <row r="43" spans="2:12" x14ac:dyDescent="0.25">
      <c r="B43" s="3"/>
      <c r="C43" s="3"/>
      <c r="D43" s="3"/>
      <c r="E43" s="3"/>
      <c r="F43" s="3"/>
      <c r="K43"/>
      <c r="L43"/>
    </row>
    <row r="44" spans="2:12" x14ac:dyDescent="0.25">
      <c r="B44" s="3"/>
      <c r="C44" s="3"/>
      <c r="D44" s="3"/>
      <c r="E44" s="3"/>
      <c r="F44" s="3"/>
      <c r="L44"/>
    </row>
    <row r="45" spans="2:12" x14ac:dyDescent="0.25">
      <c r="B45" s="3"/>
      <c r="C45" s="3"/>
      <c r="D45" s="3"/>
      <c r="E45" s="3"/>
      <c r="F45" s="3"/>
    </row>
    <row r="46" spans="2:12" x14ac:dyDescent="0.25">
      <c r="B46" s="3"/>
      <c r="C46" s="3"/>
      <c r="D46" s="3"/>
      <c r="E46" s="3"/>
      <c r="F46" s="3"/>
    </row>
    <row r="47" spans="2:12" x14ac:dyDescent="0.25">
      <c r="F47" s="3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  <row r="96" spans="7: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3"/>
  <sheetViews>
    <sheetView showGridLines="0" zoomScale="120" zoomScaleNormal="120" workbookViewId="0">
      <selection activeCell="I3" sqref="I3"/>
    </sheetView>
  </sheetViews>
  <sheetFormatPr defaultRowHeight="13.2" x14ac:dyDescent="0.25"/>
  <cols>
    <col min="1" max="1" width="17.88671875" style="26" customWidth="1"/>
    <col min="2" max="2" width="7.5546875" style="135" bestFit="1" customWidth="1"/>
    <col min="3" max="3" width="20.109375" style="147" customWidth="1"/>
    <col min="4" max="4" width="5.21875" style="160" customWidth="1"/>
    <col min="5" max="5" width="11.109375" style="26" customWidth="1"/>
    <col min="6" max="6" width="13" style="27" customWidth="1"/>
    <col min="7" max="7" width="22.6640625" style="182" customWidth="1"/>
    <col min="8" max="8" width="15.44140625" style="189" customWidth="1"/>
    <col min="9" max="9" width="15.109375" style="185" bestFit="1" customWidth="1"/>
    <col min="10" max="10" width="12.44140625" style="182" bestFit="1" customWidth="1"/>
    <col min="11" max="11" width="0" style="3" hidden="1" customWidth="1"/>
    <col min="12" max="12" width="15.109375" style="193" bestFit="1" customWidth="1"/>
  </cols>
  <sheetData>
    <row r="2" spans="1:12" s="35" customFormat="1" x14ac:dyDescent="0.25">
      <c r="B2" s="142"/>
      <c r="C2" s="143"/>
      <c r="D2" s="156"/>
      <c r="F2" s="30"/>
      <c r="G2" s="182"/>
      <c r="H2" s="189"/>
      <c r="I2" s="185"/>
      <c r="J2" s="200" t="s">
        <v>184</v>
      </c>
      <c r="K2" s="141"/>
      <c r="L2" s="193"/>
    </row>
    <row r="3" spans="1:12" x14ac:dyDescent="0.25">
      <c r="A3" s="29" t="s">
        <v>19</v>
      </c>
      <c r="C3" s="144" t="s">
        <v>20</v>
      </c>
      <c r="D3" s="156" t="s">
        <v>127</v>
      </c>
      <c r="E3" s="29" t="s">
        <v>21</v>
      </c>
      <c r="F3" s="30" t="s">
        <v>22</v>
      </c>
      <c r="G3" s="180" t="s">
        <v>23</v>
      </c>
      <c r="H3" s="189" t="s">
        <v>24</v>
      </c>
      <c r="I3" s="195" t="s">
        <v>25</v>
      </c>
      <c r="J3" s="182" t="s">
        <v>26</v>
      </c>
      <c r="K3" s="28" t="s">
        <v>27</v>
      </c>
      <c r="L3" s="193" t="s">
        <v>81</v>
      </c>
    </row>
    <row r="4" spans="1:12" s="16" customFormat="1" x14ac:dyDescent="0.25">
      <c r="A4" s="31"/>
      <c r="B4" s="136"/>
      <c r="C4" s="145" t="s">
        <v>28</v>
      </c>
      <c r="D4" s="157" t="s">
        <v>128</v>
      </c>
      <c r="E4" s="32" t="s">
        <v>29</v>
      </c>
      <c r="F4" s="33" t="s">
        <v>30</v>
      </c>
      <c r="G4" s="181" t="s">
        <v>31</v>
      </c>
      <c r="H4" s="191"/>
      <c r="I4" s="199"/>
      <c r="J4" s="187" t="s">
        <v>32</v>
      </c>
      <c r="K4" s="34" t="s">
        <v>33</v>
      </c>
      <c r="L4" s="194" t="s">
        <v>32</v>
      </c>
    </row>
    <row r="5" spans="1:12" ht="12" customHeight="1" x14ac:dyDescent="0.25">
      <c r="A5" s="35" t="s">
        <v>34</v>
      </c>
      <c r="C5" s="146" t="s">
        <v>141</v>
      </c>
      <c r="D5" s="161">
        <v>1.5</v>
      </c>
      <c r="F5" s="75">
        <v>43465</v>
      </c>
      <c r="G5" s="180">
        <v>7297011.71</v>
      </c>
      <c r="H5" s="180">
        <v>7297011.71</v>
      </c>
      <c r="I5" s="180">
        <v>7297011.71</v>
      </c>
      <c r="J5" s="188">
        <v>25534.51</v>
      </c>
      <c r="L5" s="195">
        <f>SUM(J5)</f>
        <v>25534.51</v>
      </c>
    </row>
    <row r="6" spans="1:12" ht="12" customHeight="1" x14ac:dyDescent="0.25">
      <c r="A6" s="35"/>
      <c r="C6" s="146" t="s">
        <v>119</v>
      </c>
      <c r="D6" s="161">
        <v>1.9953000000000001</v>
      </c>
      <c r="F6" s="75">
        <v>43465</v>
      </c>
      <c r="G6" s="180">
        <v>800</v>
      </c>
      <c r="H6" s="180">
        <v>800</v>
      </c>
      <c r="I6" s="180">
        <v>800</v>
      </c>
      <c r="J6" s="182">
        <v>2227.0100000000002</v>
      </c>
      <c r="L6" s="195">
        <f t="shared" ref="L6:L25" si="0">SUM(J6)</f>
        <v>2227.0100000000002</v>
      </c>
    </row>
    <row r="7" spans="1:12" ht="12" customHeight="1" x14ac:dyDescent="0.25">
      <c r="A7" s="35"/>
      <c r="C7" s="146" t="s">
        <v>120</v>
      </c>
      <c r="D7" s="161">
        <v>2.2086000000000001</v>
      </c>
      <c r="F7" s="75">
        <v>43465</v>
      </c>
      <c r="G7" s="180">
        <v>20500000</v>
      </c>
      <c r="H7" s="180">
        <v>20500000</v>
      </c>
      <c r="I7" s="180">
        <v>20500000</v>
      </c>
      <c r="J7" s="182">
        <v>80088.070000000007</v>
      </c>
      <c r="L7" s="195">
        <f t="shared" si="0"/>
        <v>80088.070000000007</v>
      </c>
    </row>
    <row r="8" spans="1:12" ht="12" customHeight="1" x14ac:dyDescent="0.25">
      <c r="A8" s="35"/>
      <c r="C8" s="146" t="s">
        <v>132</v>
      </c>
      <c r="D8" s="161">
        <v>2.25</v>
      </c>
      <c r="F8" s="75">
        <v>43467</v>
      </c>
      <c r="G8" s="180">
        <v>2000000</v>
      </c>
      <c r="H8" s="180">
        <v>2000000</v>
      </c>
      <c r="I8" s="180">
        <v>2000000</v>
      </c>
      <c r="J8" s="189">
        <v>369.87</v>
      </c>
      <c r="L8" s="195">
        <f t="shared" si="0"/>
        <v>369.87</v>
      </c>
    </row>
    <row r="9" spans="1:12" ht="12" customHeight="1" x14ac:dyDescent="0.25">
      <c r="A9" s="175"/>
      <c r="B9" s="174"/>
      <c r="C9" s="149" t="s">
        <v>164</v>
      </c>
      <c r="D9" s="161">
        <v>1.8</v>
      </c>
      <c r="E9" s="178" t="s">
        <v>165</v>
      </c>
      <c r="F9" s="75">
        <v>43475</v>
      </c>
      <c r="G9" s="182">
        <v>950000</v>
      </c>
      <c r="H9" s="182">
        <v>950185.78</v>
      </c>
      <c r="I9" s="189">
        <v>949819.5</v>
      </c>
      <c r="J9" s="189">
        <v>4227.3</v>
      </c>
      <c r="L9" s="195">
        <f t="shared" si="0"/>
        <v>4227.3</v>
      </c>
    </row>
    <row r="10" spans="1:12" s="76" customFormat="1" x14ac:dyDescent="0.25">
      <c r="C10" s="147" t="s">
        <v>123</v>
      </c>
      <c r="D10" s="162">
        <v>1.75</v>
      </c>
      <c r="E10" s="118" t="s">
        <v>156</v>
      </c>
      <c r="F10" s="37">
        <v>43784</v>
      </c>
      <c r="G10" s="180">
        <v>248000</v>
      </c>
      <c r="H10" s="185">
        <v>248000</v>
      </c>
      <c r="I10" s="185">
        <v>246034.1</v>
      </c>
      <c r="J10" s="182">
        <v>1103.08</v>
      </c>
      <c r="K10" s="3"/>
      <c r="L10" s="195">
        <f t="shared" si="0"/>
        <v>1103.08</v>
      </c>
    </row>
    <row r="11" spans="1:12" ht="12" customHeight="1" x14ac:dyDescent="0.25">
      <c r="A11" s="126" t="s">
        <v>108</v>
      </c>
      <c r="B11" s="172">
        <v>54.21</v>
      </c>
      <c r="C11" s="148" t="s">
        <v>121</v>
      </c>
      <c r="D11" s="162">
        <v>1.75</v>
      </c>
      <c r="E11" s="179" t="s">
        <v>157</v>
      </c>
      <c r="F11" s="134">
        <v>43784</v>
      </c>
      <c r="G11" s="182">
        <v>248000</v>
      </c>
      <c r="H11" s="189">
        <v>248000</v>
      </c>
      <c r="I11" s="185">
        <v>246034.1</v>
      </c>
      <c r="J11" s="182">
        <v>1103.08</v>
      </c>
      <c r="L11" s="195">
        <f t="shared" si="0"/>
        <v>1103.08</v>
      </c>
    </row>
    <row r="12" spans="1:12" ht="12" customHeight="1" x14ac:dyDescent="0.25">
      <c r="A12" s="126" t="s">
        <v>109</v>
      </c>
      <c r="B12" s="137">
        <v>4684.3</v>
      </c>
      <c r="C12" s="149" t="s">
        <v>122</v>
      </c>
      <c r="D12" s="162">
        <v>1.75</v>
      </c>
      <c r="E12" s="118" t="s">
        <v>155</v>
      </c>
      <c r="F12" s="75">
        <v>43781</v>
      </c>
      <c r="G12" s="180">
        <v>248000</v>
      </c>
      <c r="H12" s="185">
        <v>248000</v>
      </c>
      <c r="I12" s="185">
        <v>246060.14</v>
      </c>
      <c r="J12" s="182">
        <v>1080.08</v>
      </c>
      <c r="L12" s="195">
        <f t="shared" si="0"/>
        <v>1080.08</v>
      </c>
    </row>
    <row r="13" spans="1:12" ht="12" customHeight="1" x14ac:dyDescent="0.25">
      <c r="A13" s="126" t="s">
        <v>110</v>
      </c>
      <c r="B13" s="137">
        <v>179.32</v>
      </c>
      <c r="C13" s="147" t="s">
        <v>166</v>
      </c>
      <c r="D13" s="158">
        <v>1.875</v>
      </c>
      <c r="E13" s="39" t="s">
        <v>167</v>
      </c>
      <c r="F13" s="37">
        <v>43508</v>
      </c>
      <c r="G13" s="182">
        <v>1000000</v>
      </c>
      <c r="H13" s="189">
        <v>1000000</v>
      </c>
      <c r="I13" s="185">
        <v>999500</v>
      </c>
      <c r="J13" s="182">
        <v>4726.04</v>
      </c>
      <c r="L13" s="195">
        <f t="shared" si="0"/>
        <v>4726.04</v>
      </c>
    </row>
    <row r="14" spans="1:12" ht="12" customHeight="1" x14ac:dyDescent="0.25">
      <c r="A14" s="126" t="s">
        <v>117</v>
      </c>
      <c r="B14" s="137">
        <v>3289.58</v>
      </c>
      <c r="C14" s="147" t="s">
        <v>134</v>
      </c>
      <c r="D14" s="162">
        <v>1.4</v>
      </c>
      <c r="E14" s="39" t="s">
        <v>135</v>
      </c>
      <c r="F14" s="75">
        <v>43507</v>
      </c>
      <c r="G14" s="180">
        <v>248000</v>
      </c>
      <c r="H14" s="185">
        <v>248000</v>
      </c>
      <c r="I14" s="189">
        <v>247752.25</v>
      </c>
      <c r="J14" s="182">
        <v>873.9</v>
      </c>
      <c r="L14" s="195">
        <f t="shared" si="0"/>
        <v>873.9</v>
      </c>
    </row>
    <row r="15" spans="1:12" ht="12" customHeight="1" x14ac:dyDescent="0.25">
      <c r="A15" s="126" t="s">
        <v>111</v>
      </c>
      <c r="B15" s="137">
        <v>3195.17</v>
      </c>
      <c r="C15" s="147" t="s">
        <v>168</v>
      </c>
      <c r="D15" s="162">
        <v>2.1</v>
      </c>
      <c r="E15" s="39" t="s">
        <v>169</v>
      </c>
      <c r="F15" s="75">
        <v>43553</v>
      </c>
      <c r="G15" s="180">
        <v>248000</v>
      </c>
      <c r="H15" s="185">
        <v>248000</v>
      </c>
      <c r="I15" s="189">
        <v>247764.15</v>
      </c>
      <c r="J15" s="182">
        <v>1312.84</v>
      </c>
      <c r="L15" s="195">
        <f t="shared" si="0"/>
        <v>1312.84</v>
      </c>
    </row>
    <row r="16" spans="1:12" ht="12" customHeight="1" x14ac:dyDescent="0.25">
      <c r="A16" s="126" t="s">
        <v>112</v>
      </c>
      <c r="B16" s="137">
        <v>678.99</v>
      </c>
      <c r="C16" s="149" t="s">
        <v>180</v>
      </c>
      <c r="D16" s="161">
        <v>1.55</v>
      </c>
      <c r="E16" s="118" t="s">
        <v>146</v>
      </c>
      <c r="F16" s="75">
        <v>43507</v>
      </c>
      <c r="G16" s="182">
        <v>248000</v>
      </c>
      <c r="H16" s="182">
        <v>248000</v>
      </c>
      <c r="I16" s="189">
        <v>248000</v>
      </c>
      <c r="J16" s="189">
        <v>968.76</v>
      </c>
      <c r="L16" s="195">
        <f t="shared" si="0"/>
        <v>968.76</v>
      </c>
    </row>
    <row r="17" spans="1:12" ht="12" customHeight="1" x14ac:dyDescent="0.25">
      <c r="A17" s="126" t="s">
        <v>113</v>
      </c>
      <c r="B17" s="137">
        <v>3.93</v>
      </c>
      <c r="C17" s="149" t="s">
        <v>147</v>
      </c>
      <c r="D17" s="161">
        <v>1.4450000000000001</v>
      </c>
      <c r="E17" s="118" t="s">
        <v>148</v>
      </c>
      <c r="F17" s="75">
        <v>43600</v>
      </c>
      <c r="G17" s="182">
        <v>1000000</v>
      </c>
      <c r="H17" s="182">
        <v>1000000</v>
      </c>
      <c r="I17" s="189">
        <v>995400</v>
      </c>
      <c r="J17" s="189">
        <v>3646.88</v>
      </c>
      <c r="L17" s="195">
        <f t="shared" si="0"/>
        <v>3646.88</v>
      </c>
    </row>
    <row r="18" spans="1:12" ht="12" customHeight="1" x14ac:dyDescent="0.25">
      <c r="A18" s="164" t="s">
        <v>116</v>
      </c>
      <c r="B18" s="173">
        <v>1575.08</v>
      </c>
      <c r="C18" s="149" t="s">
        <v>149</v>
      </c>
      <c r="D18" s="161">
        <v>1.4</v>
      </c>
      <c r="E18" s="118">
        <v>882722385</v>
      </c>
      <c r="F18" s="75">
        <v>43678</v>
      </c>
      <c r="G18" s="182">
        <v>1009730</v>
      </c>
      <c r="H18" s="182">
        <v>1010524.17</v>
      </c>
      <c r="I18" s="189">
        <v>995400</v>
      </c>
      <c r="J18" s="189">
        <v>4802.3999999999996</v>
      </c>
      <c r="L18" s="195">
        <f t="shared" si="0"/>
        <v>4802.3999999999996</v>
      </c>
    </row>
    <row r="19" spans="1:12" x14ac:dyDescent="0.25">
      <c r="A19" s="127" t="s">
        <v>114</v>
      </c>
      <c r="B19" s="139">
        <f>SUM(B11:B18)</f>
        <v>13660.58</v>
      </c>
      <c r="C19" s="149" t="s">
        <v>150</v>
      </c>
      <c r="D19" s="161">
        <v>1.75</v>
      </c>
      <c r="E19" s="118" t="s">
        <v>151</v>
      </c>
      <c r="F19" s="75">
        <v>43707</v>
      </c>
      <c r="G19" s="182">
        <v>247000</v>
      </c>
      <c r="H19" s="182">
        <v>247000</v>
      </c>
      <c r="I19" s="189">
        <v>247000</v>
      </c>
      <c r="J19" s="189">
        <v>1089.28</v>
      </c>
      <c r="L19" s="195">
        <f t="shared" si="0"/>
        <v>1089.28</v>
      </c>
    </row>
    <row r="20" spans="1:12" s="76" customFormat="1" ht="13.8" thickBot="1" x14ac:dyDescent="0.3">
      <c r="A20" s="127" t="s">
        <v>142</v>
      </c>
      <c r="B20" s="140">
        <v>11873.93</v>
      </c>
      <c r="C20" s="149" t="s">
        <v>170</v>
      </c>
      <c r="D20" s="161">
        <v>2.2999999999999998</v>
      </c>
      <c r="E20" s="118" t="s">
        <v>171</v>
      </c>
      <c r="F20" s="75">
        <v>43738</v>
      </c>
      <c r="G20" s="182">
        <v>248000</v>
      </c>
      <c r="H20" s="182">
        <v>248000</v>
      </c>
      <c r="I20" s="189">
        <v>247418.19</v>
      </c>
      <c r="J20" s="189">
        <v>1448.08</v>
      </c>
      <c r="K20" s="3"/>
      <c r="L20" s="195">
        <f t="shared" si="0"/>
        <v>1448.08</v>
      </c>
    </row>
    <row r="21" spans="1:12" ht="13.8" thickTop="1" x14ac:dyDescent="0.25">
      <c r="A21" s="127" t="s">
        <v>115</v>
      </c>
      <c r="B21" s="137">
        <f>SUM(B19:B20)</f>
        <v>25534.510000000002</v>
      </c>
      <c r="C21" s="149" t="s">
        <v>172</v>
      </c>
      <c r="D21" s="161">
        <v>2.25</v>
      </c>
      <c r="E21" s="118" t="s">
        <v>173</v>
      </c>
      <c r="F21" s="75">
        <v>43738</v>
      </c>
      <c r="G21" s="182">
        <v>248000</v>
      </c>
      <c r="H21" s="182">
        <v>248000</v>
      </c>
      <c r="I21" s="189">
        <v>247325.44</v>
      </c>
      <c r="J21" s="189">
        <v>1420.48</v>
      </c>
      <c r="L21" s="195">
        <f t="shared" si="0"/>
        <v>1420.48</v>
      </c>
    </row>
    <row r="22" spans="1:12" s="76" customFormat="1" x14ac:dyDescent="0.25">
      <c r="A22" s="127"/>
      <c r="B22" s="137"/>
      <c r="C22" s="149" t="s">
        <v>174</v>
      </c>
      <c r="D22" s="161">
        <v>2.375</v>
      </c>
      <c r="E22" s="118" t="s">
        <v>175</v>
      </c>
      <c r="F22" s="75">
        <v>43917</v>
      </c>
      <c r="G22" s="182">
        <v>1000000</v>
      </c>
      <c r="H22" s="182">
        <v>1000000</v>
      </c>
      <c r="I22" s="189">
        <v>996500</v>
      </c>
      <c r="J22" s="189">
        <v>5937.3</v>
      </c>
      <c r="K22" s="3"/>
      <c r="L22" s="195">
        <f t="shared" si="0"/>
        <v>5937.3</v>
      </c>
    </row>
    <row r="23" spans="1:12" s="76" customFormat="1" x14ac:dyDescent="0.25">
      <c r="A23" s="127"/>
      <c r="B23" s="137"/>
      <c r="C23" s="149" t="s">
        <v>176</v>
      </c>
      <c r="D23" s="161">
        <v>2.4500000000000002</v>
      </c>
      <c r="E23" s="118" t="s">
        <v>177</v>
      </c>
      <c r="F23" s="75">
        <v>43920</v>
      </c>
      <c r="G23" s="182">
        <v>246000</v>
      </c>
      <c r="H23" s="182">
        <v>246000</v>
      </c>
      <c r="I23" s="189">
        <v>246000</v>
      </c>
      <c r="J23" s="189">
        <v>1512</v>
      </c>
      <c r="K23" s="3"/>
      <c r="L23" s="195">
        <f t="shared" si="0"/>
        <v>1512</v>
      </c>
    </row>
    <row r="24" spans="1:12" ht="12" customHeight="1" x14ac:dyDescent="0.25">
      <c r="A24" s="175"/>
      <c r="B24" s="174"/>
      <c r="C24" s="149" t="s">
        <v>144</v>
      </c>
      <c r="D24" s="161">
        <v>1.327</v>
      </c>
      <c r="E24" s="178" t="s">
        <v>145</v>
      </c>
      <c r="F24" s="75">
        <v>43454</v>
      </c>
      <c r="G24" s="182">
        <v>0</v>
      </c>
      <c r="H24" s="182">
        <v>0</v>
      </c>
      <c r="I24" s="189">
        <v>0</v>
      </c>
      <c r="J24" s="189">
        <v>1621.62</v>
      </c>
      <c r="L24" s="195">
        <f>SUM(J24)</f>
        <v>1621.62</v>
      </c>
    </row>
    <row r="25" spans="1:12" ht="13.8" thickBot="1" x14ac:dyDescent="0.3">
      <c r="C25" s="150"/>
      <c r="D25" s="159"/>
      <c r="E25" s="77" t="s">
        <v>84</v>
      </c>
      <c r="F25" s="78"/>
      <c r="G25" s="183">
        <f>SUM(G5:G24)</f>
        <v>37234541.710000001</v>
      </c>
      <c r="H25" s="192">
        <f>SUM(H5:H24)</f>
        <v>37235521.660000004</v>
      </c>
      <c r="I25" s="192">
        <f>SUM(I5:I24)</f>
        <v>37203819.579999998</v>
      </c>
      <c r="J25" s="190">
        <f>SUM(J5:J24)</f>
        <v>145092.57999999996</v>
      </c>
      <c r="K25" s="170"/>
      <c r="L25" s="201">
        <f t="shared" si="0"/>
        <v>145092.57999999996</v>
      </c>
    </row>
    <row r="26" spans="1:12" x14ac:dyDescent="0.25">
      <c r="C26" s="150"/>
      <c r="D26" s="159"/>
      <c r="E26" s="77"/>
      <c r="F26" s="78"/>
      <c r="G26" s="180"/>
      <c r="H26" s="185"/>
      <c r="K26" s="131"/>
      <c r="L26" s="195"/>
    </row>
    <row r="27" spans="1:12" ht="12" customHeight="1" x14ac:dyDescent="0.25">
      <c r="A27" s="35" t="s">
        <v>7</v>
      </c>
      <c r="C27" s="146" t="s">
        <v>139</v>
      </c>
      <c r="D27" s="161">
        <v>1.5</v>
      </c>
      <c r="F27" s="75">
        <v>43465</v>
      </c>
      <c r="G27" s="180">
        <v>1542156.24</v>
      </c>
      <c r="H27" s="180">
        <v>1542156.24</v>
      </c>
      <c r="I27" s="180">
        <v>1542156.24</v>
      </c>
      <c r="J27" s="182">
        <v>5815.95</v>
      </c>
      <c r="L27" s="195">
        <f>SUM(J27)</f>
        <v>5815.95</v>
      </c>
    </row>
    <row r="28" spans="1:12" ht="12" customHeight="1" x14ac:dyDescent="0.25">
      <c r="A28" s="35"/>
      <c r="C28" s="146"/>
      <c r="D28" s="155"/>
      <c r="E28"/>
      <c r="F28" s="75"/>
      <c r="G28" s="184"/>
      <c r="H28" s="184"/>
      <c r="I28" s="184"/>
      <c r="L28" s="195"/>
    </row>
    <row r="29" spans="1:12" ht="12" customHeight="1" x14ac:dyDescent="0.25">
      <c r="A29" s="35" t="s">
        <v>87</v>
      </c>
      <c r="C29" s="146" t="s">
        <v>139</v>
      </c>
      <c r="D29" s="161">
        <v>1.5</v>
      </c>
      <c r="F29" s="75">
        <v>43465</v>
      </c>
      <c r="G29" s="184">
        <v>2924.54</v>
      </c>
      <c r="H29" s="184">
        <v>2924.54</v>
      </c>
      <c r="I29" s="184">
        <v>2924.54</v>
      </c>
      <c r="J29" s="184">
        <v>11.03</v>
      </c>
      <c r="L29" s="195">
        <f t="shared" ref="L29:L43" si="1">SUM(J29)</f>
        <v>11.03</v>
      </c>
    </row>
    <row r="30" spans="1:12" ht="12" customHeight="1" x14ac:dyDescent="0.25">
      <c r="A30" s="35"/>
      <c r="C30" s="146"/>
      <c r="D30" s="161"/>
      <c r="F30" s="75"/>
      <c r="G30" s="184"/>
      <c r="H30" s="184"/>
      <c r="I30" s="184"/>
      <c r="J30" s="184"/>
      <c r="L30" s="195"/>
    </row>
    <row r="31" spans="1:12" ht="12" customHeight="1" x14ac:dyDescent="0.25">
      <c r="A31" s="35" t="s">
        <v>8</v>
      </c>
      <c r="C31" s="146" t="s">
        <v>139</v>
      </c>
      <c r="D31" s="161">
        <v>1.5</v>
      </c>
      <c r="F31" s="75">
        <v>43465</v>
      </c>
      <c r="G31" s="180">
        <v>12944.18</v>
      </c>
      <c r="H31" s="180">
        <v>12944.18</v>
      </c>
      <c r="I31" s="180">
        <v>12944.18</v>
      </c>
      <c r="J31" s="180">
        <v>48.82</v>
      </c>
      <c r="L31" s="195">
        <f t="shared" si="1"/>
        <v>48.82</v>
      </c>
    </row>
    <row r="32" spans="1:12" ht="12" customHeight="1" x14ac:dyDescent="0.25">
      <c r="C32" s="146"/>
      <c r="D32" s="155"/>
      <c r="E32" s="43"/>
      <c r="F32" s="37"/>
      <c r="G32" s="180"/>
      <c r="H32" s="180"/>
      <c r="I32" s="180"/>
      <c r="L32" s="195"/>
    </row>
    <row r="33" spans="1:12" ht="12" customHeight="1" x14ac:dyDescent="0.25">
      <c r="A33" s="35" t="s">
        <v>9</v>
      </c>
      <c r="B33" s="138"/>
      <c r="C33" s="146" t="s">
        <v>139</v>
      </c>
      <c r="D33" s="161">
        <v>1.5</v>
      </c>
      <c r="F33" s="75">
        <v>43465</v>
      </c>
      <c r="G33" s="182">
        <v>503013.79</v>
      </c>
      <c r="H33" s="182">
        <v>503013.79</v>
      </c>
      <c r="I33" s="182">
        <v>503013.79</v>
      </c>
      <c r="J33" s="182">
        <v>1892.17</v>
      </c>
      <c r="L33" s="195">
        <f t="shared" si="1"/>
        <v>1892.17</v>
      </c>
    </row>
    <row r="34" spans="1:12" ht="12" customHeight="1" x14ac:dyDescent="0.25">
      <c r="A34" s="35"/>
      <c r="B34" s="138"/>
      <c r="C34" s="146" t="s">
        <v>124</v>
      </c>
      <c r="D34" s="161">
        <v>2.37</v>
      </c>
      <c r="F34" s="75">
        <v>43495</v>
      </c>
      <c r="G34" s="182">
        <v>2000000</v>
      </c>
      <c r="H34" s="182">
        <v>2000000</v>
      </c>
      <c r="I34" s="182">
        <v>2000000</v>
      </c>
      <c r="J34" s="182">
        <v>1591.2</v>
      </c>
      <c r="L34" s="195"/>
    </row>
    <row r="35" spans="1:12" ht="12" customHeight="1" x14ac:dyDescent="0.25">
      <c r="A35" s="35"/>
      <c r="B35" s="138"/>
      <c r="C35" s="146" t="s">
        <v>124</v>
      </c>
      <c r="D35" s="161">
        <v>2.17</v>
      </c>
      <c r="F35" s="75">
        <v>43430</v>
      </c>
      <c r="G35" s="182">
        <v>0</v>
      </c>
      <c r="H35" s="182">
        <v>0</v>
      </c>
      <c r="I35" s="182">
        <v>0</v>
      </c>
      <c r="J35" s="182">
        <v>6658.77</v>
      </c>
      <c r="L35" s="195">
        <f t="shared" si="1"/>
        <v>6658.77</v>
      </c>
    </row>
    <row r="36" spans="1:12" ht="12" customHeight="1" x14ac:dyDescent="0.25">
      <c r="A36" s="40"/>
      <c r="C36" s="171"/>
      <c r="D36" s="159"/>
      <c r="E36" s="41"/>
      <c r="F36" s="42"/>
      <c r="G36" s="180"/>
      <c r="H36" s="180"/>
      <c r="I36" s="180"/>
      <c r="K36" s="28"/>
      <c r="L36" s="195"/>
    </row>
    <row r="37" spans="1:12" ht="12" customHeight="1" x14ac:dyDescent="0.25">
      <c r="A37" s="35" t="s">
        <v>10</v>
      </c>
      <c r="C37" s="146" t="s">
        <v>139</v>
      </c>
      <c r="D37" s="161">
        <v>1.5</v>
      </c>
      <c r="F37" s="75">
        <v>43465</v>
      </c>
      <c r="G37" s="180">
        <v>838712.17</v>
      </c>
      <c r="H37" s="180">
        <v>838712.17</v>
      </c>
      <c r="I37" s="180">
        <v>838712.17</v>
      </c>
      <c r="J37" s="182">
        <v>2935.26</v>
      </c>
      <c r="L37" s="195">
        <f t="shared" si="1"/>
        <v>2935.26</v>
      </c>
    </row>
    <row r="38" spans="1:12" ht="12" customHeight="1" x14ac:dyDescent="0.25">
      <c r="A38" s="35"/>
      <c r="C38" s="146" t="s">
        <v>126</v>
      </c>
      <c r="D38" s="161">
        <v>2.37</v>
      </c>
      <c r="F38" s="75">
        <v>43495</v>
      </c>
      <c r="G38" s="180">
        <v>1000000</v>
      </c>
      <c r="H38" s="180">
        <v>1000000</v>
      </c>
      <c r="I38" s="180">
        <v>1000000</v>
      </c>
      <c r="J38" s="182">
        <v>795.6</v>
      </c>
      <c r="L38" s="195"/>
    </row>
    <row r="39" spans="1:12" ht="12" customHeight="1" x14ac:dyDescent="0.25">
      <c r="A39" s="35"/>
      <c r="C39" s="146" t="s">
        <v>126</v>
      </c>
      <c r="D39" s="161">
        <v>2.17</v>
      </c>
      <c r="F39" s="75">
        <v>43430</v>
      </c>
      <c r="G39" s="180">
        <v>0</v>
      </c>
      <c r="H39" s="180">
        <v>0</v>
      </c>
      <c r="I39" s="180">
        <v>0</v>
      </c>
      <c r="J39" s="182">
        <v>3329.39</v>
      </c>
      <c r="L39" s="195">
        <f t="shared" si="1"/>
        <v>3329.39</v>
      </c>
    </row>
    <row r="40" spans="1:12" x14ac:dyDescent="0.25">
      <c r="C40" s="146"/>
      <c r="D40" s="161"/>
      <c r="F40" s="37"/>
      <c r="H40" s="182"/>
      <c r="I40" s="182"/>
      <c r="L40" s="195"/>
    </row>
    <row r="41" spans="1:12" x14ac:dyDescent="0.25">
      <c r="A41" s="35" t="s">
        <v>11</v>
      </c>
      <c r="C41" s="146" t="s">
        <v>139</v>
      </c>
      <c r="D41" s="161">
        <v>1.5</v>
      </c>
      <c r="F41" s="75">
        <v>43465</v>
      </c>
      <c r="G41" s="180">
        <v>2289886.5499999998</v>
      </c>
      <c r="H41" s="180">
        <v>2289886.5499999998</v>
      </c>
      <c r="I41" s="180">
        <v>2289886.5499999998</v>
      </c>
      <c r="J41" s="182">
        <v>7451.93</v>
      </c>
      <c r="L41" s="195">
        <f t="shared" si="1"/>
        <v>7451.93</v>
      </c>
    </row>
    <row r="42" spans="1:12" x14ac:dyDescent="0.25">
      <c r="A42" s="35"/>
      <c r="C42" s="146"/>
      <c r="D42" s="155"/>
      <c r="F42" s="75"/>
      <c r="G42" s="180"/>
      <c r="H42" s="180"/>
      <c r="I42" s="180"/>
      <c r="L42" s="195"/>
    </row>
    <row r="43" spans="1:12" s="196" customFormat="1" x14ac:dyDescent="0.25">
      <c r="A43" s="35" t="s">
        <v>12</v>
      </c>
      <c r="B43" s="174"/>
      <c r="C43" s="146" t="s">
        <v>139</v>
      </c>
      <c r="D43" s="161">
        <v>1.5</v>
      </c>
      <c r="E43" s="26"/>
      <c r="F43" s="75">
        <v>43465</v>
      </c>
      <c r="G43" s="180">
        <v>68625.72</v>
      </c>
      <c r="H43" s="180">
        <v>68625.72</v>
      </c>
      <c r="I43" s="180">
        <v>68625.72</v>
      </c>
      <c r="J43" s="182">
        <v>265.67</v>
      </c>
      <c r="K43" s="3"/>
      <c r="L43" s="195">
        <f t="shared" si="1"/>
        <v>265.67</v>
      </c>
    </row>
    <row r="44" spans="1:12" s="196" customFormat="1" x14ac:dyDescent="0.25">
      <c r="A44" s="35"/>
      <c r="B44" s="174"/>
      <c r="C44" s="146"/>
      <c r="D44" s="161"/>
      <c r="E44" s="26"/>
      <c r="F44" s="75"/>
      <c r="G44" s="180"/>
      <c r="H44" s="180"/>
      <c r="I44" s="180"/>
      <c r="J44" s="182"/>
      <c r="K44" s="3"/>
      <c r="L44" s="195"/>
    </row>
    <row r="45" spans="1:12" s="35" customFormat="1" x14ac:dyDescent="0.25">
      <c r="B45" s="142"/>
      <c r="C45" s="143"/>
      <c r="D45" s="156"/>
      <c r="F45" s="30"/>
      <c r="G45" s="182"/>
      <c r="H45" s="189"/>
      <c r="I45" s="185"/>
      <c r="J45" s="200" t="s">
        <v>184</v>
      </c>
      <c r="K45" s="141"/>
      <c r="L45" s="193"/>
    </row>
    <row r="46" spans="1:12" x14ac:dyDescent="0.25">
      <c r="A46" s="29" t="s">
        <v>19</v>
      </c>
      <c r="C46" s="144" t="s">
        <v>20</v>
      </c>
      <c r="D46" s="156" t="s">
        <v>127</v>
      </c>
      <c r="E46" s="29" t="s">
        <v>21</v>
      </c>
      <c r="F46" s="30" t="s">
        <v>22</v>
      </c>
      <c r="G46" s="180" t="s">
        <v>23</v>
      </c>
      <c r="H46" s="189" t="s">
        <v>24</v>
      </c>
      <c r="I46" s="195" t="s">
        <v>25</v>
      </c>
      <c r="J46" s="182" t="s">
        <v>26</v>
      </c>
      <c r="K46" s="28" t="s">
        <v>27</v>
      </c>
      <c r="L46" s="193" t="s">
        <v>81</v>
      </c>
    </row>
    <row r="47" spans="1:12" s="16" customFormat="1" x14ac:dyDescent="0.25">
      <c r="A47" s="31"/>
      <c r="B47" s="136"/>
      <c r="C47" s="145" t="s">
        <v>28</v>
      </c>
      <c r="D47" s="157" t="s">
        <v>128</v>
      </c>
      <c r="E47" s="32" t="s">
        <v>29</v>
      </c>
      <c r="F47" s="33" t="s">
        <v>30</v>
      </c>
      <c r="G47" s="181" t="s">
        <v>31</v>
      </c>
      <c r="H47" s="191"/>
      <c r="I47" s="199"/>
      <c r="J47" s="187" t="s">
        <v>32</v>
      </c>
      <c r="K47" s="34" t="s">
        <v>33</v>
      </c>
      <c r="L47" s="194" t="s">
        <v>32</v>
      </c>
    </row>
    <row r="48" spans="1:12" x14ac:dyDescent="0.25">
      <c r="A48" s="35"/>
      <c r="B48" s="138"/>
      <c r="C48" s="146"/>
      <c r="D48" s="155"/>
      <c r="F48" s="75"/>
      <c r="G48" s="180"/>
      <c r="H48" s="180"/>
      <c r="I48" s="180"/>
      <c r="K48" s="28"/>
      <c r="L48" s="195"/>
    </row>
    <row r="49" spans="1:12" x14ac:dyDescent="0.25">
      <c r="A49" s="35" t="s">
        <v>35</v>
      </c>
      <c r="C49" s="146" t="s">
        <v>139</v>
      </c>
      <c r="D49" s="161">
        <v>1.5</v>
      </c>
      <c r="F49" s="75">
        <v>43465</v>
      </c>
      <c r="G49" s="180">
        <v>422494.99</v>
      </c>
      <c r="H49" s="180">
        <v>422494.99</v>
      </c>
      <c r="I49" s="180">
        <v>422494.99</v>
      </c>
      <c r="J49" s="182" t="s">
        <v>104</v>
      </c>
      <c r="K49" s="28"/>
      <c r="L49" s="182" t="s">
        <v>104</v>
      </c>
    </row>
    <row r="50" spans="1:12" x14ac:dyDescent="0.25">
      <c r="A50" s="35"/>
      <c r="C50" s="146"/>
      <c r="D50" s="155"/>
      <c r="F50" s="75"/>
      <c r="H50" s="182"/>
      <c r="I50" s="182"/>
      <c r="K50" s="28"/>
      <c r="L50" s="195"/>
    </row>
    <row r="51" spans="1:12" s="14" customFormat="1" x14ac:dyDescent="0.25">
      <c r="A51" s="35" t="s">
        <v>36</v>
      </c>
      <c r="B51" s="135"/>
      <c r="C51" s="146" t="s">
        <v>139</v>
      </c>
      <c r="D51" s="161">
        <v>1.5</v>
      </c>
      <c r="E51" s="26"/>
      <c r="F51" s="75">
        <v>43465</v>
      </c>
      <c r="G51" s="180">
        <v>123497.60000000001</v>
      </c>
      <c r="H51" s="180">
        <v>123497.60000000001</v>
      </c>
      <c r="I51" s="180">
        <v>123497.60000000001</v>
      </c>
      <c r="J51" s="182">
        <v>455.39</v>
      </c>
      <c r="K51" s="3"/>
      <c r="L51" s="195">
        <f>SUM(J51)</f>
        <v>455.39</v>
      </c>
    </row>
    <row r="52" spans="1:12" x14ac:dyDescent="0.25">
      <c r="A52" s="35"/>
      <c r="C52" s="146"/>
      <c r="D52" s="155"/>
      <c r="F52" s="75"/>
      <c r="G52" s="180"/>
      <c r="H52" s="180"/>
      <c r="I52" s="180"/>
      <c r="L52" s="195"/>
    </row>
    <row r="53" spans="1:12" x14ac:dyDescent="0.25">
      <c r="A53" s="35" t="s">
        <v>37</v>
      </c>
      <c r="C53" s="146" t="s">
        <v>139</v>
      </c>
      <c r="D53" s="161">
        <v>1.5</v>
      </c>
      <c r="F53" s="75">
        <v>43465</v>
      </c>
      <c r="G53" s="182">
        <v>2207348.65</v>
      </c>
      <c r="H53" s="182">
        <v>2207348.65</v>
      </c>
      <c r="I53" s="182">
        <v>2207348.65</v>
      </c>
      <c r="J53" s="182">
        <v>6922.33</v>
      </c>
      <c r="L53" s="195">
        <f t="shared" ref="L53:L62" si="2">SUM(J53)</f>
        <v>6922.33</v>
      </c>
    </row>
    <row r="54" spans="1:12" x14ac:dyDescent="0.25">
      <c r="C54" s="146"/>
      <c r="D54" s="155"/>
      <c r="F54" s="75"/>
      <c r="H54" s="182"/>
      <c r="I54" s="182"/>
      <c r="L54" s="195"/>
    </row>
    <row r="55" spans="1:12" x14ac:dyDescent="0.25">
      <c r="A55" s="35" t="s">
        <v>16</v>
      </c>
      <c r="C55" s="146" t="s">
        <v>139</v>
      </c>
      <c r="D55" s="161">
        <v>1.5</v>
      </c>
      <c r="F55" s="75">
        <v>43465</v>
      </c>
      <c r="G55" s="180">
        <v>2065871.02</v>
      </c>
      <c r="H55" s="180">
        <v>2065871.02</v>
      </c>
      <c r="I55" s="180">
        <v>2065871.02</v>
      </c>
      <c r="J55" s="182">
        <v>2463.2600000000002</v>
      </c>
      <c r="L55" s="195">
        <f t="shared" si="2"/>
        <v>2463.2600000000002</v>
      </c>
    </row>
    <row r="56" spans="1:12" x14ac:dyDescent="0.25">
      <c r="A56" s="35"/>
      <c r="C56" s="146"/>
      <c r="D56" s="161"/>
      <c r="F56" s="75"/>
      <c r="G56" s="180"/>
      <c r="H56" s="180"/>
      <c r="I56" s="180"/>
      <c r="L56" s="195"/>
    </row>
    <row r="57" spans="1:12" x14ac:dyDescent="0.25">
      <c r="A57" s="35" t="s">
        <v>131</v>
      </c>
      <c r="C57" s="146" t="s">
        <v>139</v>
      </c>
      <c r="D57" s="161">
        <v>1.5</v>
      </c>
      <c r="F57" s="75">
        <v>43465</v>
      </c>
      <c r="G57" s="180">
        <v>346947.01</v>
      </c>
      <c r="H57" s="180">
        <v>346947.01</v>
      </c>
      <c r="I57" s="180">
        <v>346947.01</v>
      </c>
      <c r="J57" s="182">
        <v>1820.2</v>
      </c>
      <c r="L57" s="195">
        <f t="shared" si="2"/>
        <v>1820.2</v>
      </c>
    </row>
    <row r="58" spans="1:12" x14ac:dyDescent="0.25">
      <c r="A58" s="35"/>
      <c r="C58" s="146" t="s">
        <v>125</v>
      </c>
      <c r="D58" s="161">
        <v>2.2086000000000001</v>
      </c>
      <c r="F58" s="75">
        <v>43465</v>
      </c>
      <c r="G58" s="180">
        <v>29561196.59</v>
      </c>
      <c r="H58" s="180">
        <v>29561196.59</v>
      </c>
      <c r="I58" s="180">
        <v>29561196.59</v>
      </c>
      <c r="J58" s="182">
        <v>179049.73</v>
      </c>
      <c r="L58" s="195">
        <f t="shared" si="2"/>
        <v>179049.73</v>
      </c>
    </row>
    <row r="59" spans="1:12" x14ac:dyDescent="0.25">
      <c r="A59" s="35"/>
      <c r="C59" s="146" t="s">
        <v>152</v>
      </c>
      <c r="D59" s="161">
        <v>2.41</v>
      </c>
      <c r="F59" s="75">
        <v>43495</v>
      </c>
      <c r="G59" s="180">
        <v>10000000</v>
      </c>
      <c r="H59" s="180">
        <v>10000000</v>
      </c>
      <c r="I59" s="180">
        <v>10000000</v>
      </c>
      <c r="J59" s="182">
        <v>44238.09</v>
      </c>
      <c r="L59" s="195"/>
    </row>
    <row r="60" spans="1:12" x14ac:dyDescent="0.25">
      <c r="A60" s="35"/>
      <c r="C60" s="146" t="s">
        <v>152</v>
      </c>
      <c r="D60" s="161">
        <v>2</v>
      </c>
      <c r="F60" s="75">
        <v>43399</v>
      </c>
      <c r="G60" s="182">
        <v>0</v>
      </c>
      <c r="H60" s="182">
        <v>0</v>
      </c>
      <c r="I60" s="182">
        <v>0</v>
      </c>
      <c r="J60" s="182">
        <v>13750</v>
      </c>
      <c r="L60" s="195">
        <f t="shared" si="2"/>
        <v>13750</v>
      </c>
    </row>
    <row r="61" spans="1:12" x14ac:dyDescent="0.25">
      <c r="A61" s="35"/>
      <c r="C61" s="146"/>
      <c r="D61" s="161"/>
      <c r="F61" s="75"/>
      <c r="G61" s="180"/>
      <c r="H61" s="180"/>
      <c r="I61" s="180"/>
      <c r="L61" s="195"/>
    </row>
    <row r="62" spans="1:12" ht="15" customHeight="1" x14ac:dyDescent="0.25">
      <c r="A62" s="35" t="s">
        <v>106</v>
      </c>
      <c r="C62" s="146" t="s">
        <v>139</v>
      </c>
      <c r="D62" s="161">
        <v>1.5</v>
      </c>
      <c r="F62" s="75">
        <v>43465</v>
      </c>
      <c r="G62" s="182">
        <v>942626.22</v>
      </c>
      <c r="H62" s="182">
        <v>942626.22</v>
      </c>
      <c r="I62" s="182">
        <v>942626.22</v>
      </c>
      <c r="J62" s="182">
        <v>3546.29</v>
      </c>
      <c r="L62" s="195">
        <f t="shared" si="2"/>
        <v>3546.29</v>
      </c>
    </row>
    <row r="63" spans="1:12" x14ac:dyDescent="0.25">
      <c r="A63" s="35"/>
      <c r="C63" s="146"/>
      <c r="D63" s="161"/>
      <c r="F63" s="75"/>
      <c r="H63" s="182"/>
      <c r="L63" s="195"/>
    </row>
    <row r="64" spans="1:12" ht="13.8" thickBot="1" x14ac:dyDescent="0.3">
      <c r="A64" s="35" t="s">
        <v>17</v>
      </c>
      <c r="C64" s="143" t="s">
        <v>140</v>
      </c>
      <c r="D64" s="163"/>
      <c r="E64" s="35"/>
      <c r="F64" s="152"/>
      <c r="G64" s="183">
        <v>9297621.75</v>
      </c>
      <c r="H64" s="183">
        <v>9297621.75</v>
      </c>
      <c r="I64" s="183">
        <v>9297621.75</v>
      </c>
      <c r="J64" s="190">
        <v>21847.8</v>
      </c>
      <c r="K64" s="153">
        <f>SUM(K65:K86)</f>
        <v>0</v>
      </c>
      <c r="L64" s="201">
        <f>SUM(J64)</f>
        <v>21847.8</v>
      </c>
    </row>
    <row r="65" spans="1:12" s="50" customFormat="1" ht="10.8" x14ac:dyDescent="0.2">
      <c r="A65" s="202"/>
      <c r="B65" s="203"/>
      <c r="C65" s="204" t="s">
        <v>107</v>
      </c>
      <c r="D65" s="205">
        <v>1.5</v>
      </c>
      <c r="E65" s="206"/>
      <c r="F65" s="207">
        <v>43465</v>
      </c>
      <c r="G65" s="59">
        <v>1556727.35</v>
      </c>
      <c r="H65" s="59">
        <v>1556727.35</v>
      </c>
      <c r="I65" s="59">
        <v>1556727.35</v>
      </c>
      <c r="J65" s="59">
        <v>4818.96</v>
      </c>
      <c r="K65" s="208"/>
      <c r="L65" s="209">
        <f>SUM(J65)</f>
        <v>4818.96</v>
      </c>
    </row>
    <row r="66" spans="1:12" s="50" customFormat="1" ht="10.8" x14ac:dyDescent="0.2">
      <c r="A66" s="210" t="s">
        <v>38</v>
      </c>
      <c r="B66" s="203"/>
      <c r="C66" s="211" t="s">
        <v>39</v>
      </c>
      <c r="D66" s="205">
        <v>1.5</v>
      </c>
      <c r="E66" s="212"/>
      <c r="F66" s="207">
        <v>43465</v>
      </c>
      <c r="G66" s="213">
        <v>14906.57</v>
      </c>
      <c r="H66" s="213">
        <v>14906.57</v>
      </c>
      <c r="I66" s="213">
        <v>14906.57</v>
      </c>
      <c r="J66" s="59">
        <v>51.9</v>
      </c>
      <c r="K66" s="208"/>
      <c r="L66" s="209">
        <f t="shared" ref="L66:L67" si="3">SUM(J66)</f>
        <v>51.9</v>
      </c>
    </row>
    <row r="67" spans="1:12" s="50" customFormat="1" ht="10.8" x14ac:dyDescent="0.2">
      <c r="A67" s="210"/>
      <c r="B67" s="203"/>
      <c r="C67" s="211" t="s">
        <v>133</v>
      </c>
      <c r="D67" s="205">
        <v>1.5</v>
      </c>
      <c r="E67" s="212"/>
      <c r="F67" s="207">
        <v>43465</v>
      </c>
      <c r="G67" s="59">
        <v>64750.239999999998</v>
      </c>
      <c r="H67" s="59">
        <v>64750.239999999998</v>
      </c>
      <c r="I67" s="59">
        <v>64750.239999999998</v>
      </c>
      <c r="J67" s="59">
        <v>244.19</v>
      </c>
      <c r="K67" s="208"/>
      <c r="L67" s="209">
        <f t="shared" si="3"/>
        <v>244.19</v>
      </c>
    </row>
    <row r="68" spans="1:12" s="50" customFormat="1" ht="10.8" x14ac:dyDescent="0.2">
      <c r="A68" s="202"/>
      <c r="B68" s="203"/>
      <c r="C68" s="204" t="s">
        <v>185</v>
      </c>
      <c r="D68" s="205">
        <v>1.5</v>
      </c>
      <c r="E68" s="212"/>
      <c r="F68" s="207">
        <v>43465</v>
      </c>
      <c r="G68" s="59">
        <v>18555</v>
      </c>
      <c r="H68" s="59">
        <v>18555</v>
      </c>
      <c r="I68" s="59">
        <v>18555</v>
      </c>
      <c r="J68" s="59" t="s">
        <v>104</v>
      </c>
      <c r="K68" s="208"/>
      <c r="L68" s="59" t="s">
        <v>104</v>
      </c>
    </row>
    <row r="69" spans="1:12" s="50" customFormat="1" ht="10.8" x14ac:dyDescent="0.2">
      <c r="B69" s="203"/>
      <c r="C69" s="204" t="s">
        <v>105</v>
      </c>
      <c r="D69" s="205">
        <v>1.5</v>
      </c>
      <c r="E69" s="212"/>
      <c r="F69" s="207">
        <v>43465</v>
      </c>
      <c r="G69" s="214">
        <v>643688.28</v>
      </c>
      <c r="H69" s="214">
        <v>643688.28</v>
      </c>
      <c r="I69" s="214">
        <v>643688.28</v>
      </c>
      <c r="J69" s="59">
        <v>2437.41</v>
      </c>
      <c r="K69" s="22"/>
      <c r="L69" s="209">
        <f>SUM(J69)</f>
        <v>2437.41</v>
      </c>
    </row>
    <row r="70" spans="1:12" s="50" customFormat="1" ht="10.8" x14ac:dyDescent="0.2">
      <c r="A70" s="202"/>
      <c r="B70" s="215"/>
      <c r="C70" s="204" t="s">
        <v>40</v>
      </c>
      <c r="D70" s="205">
        <v>1.5</v>
      </c>
      <c r="E70" s="212"/>
      <c r="F70" s="207">
        <v>43465</v>
      </c>
      <c r="G70" s="214">
        <v>556330.76</v>
      </c>
      <c r="H70" s="214">
        <v>556330.76</v>
      </c>
      <c r="I70" s="214">
        <v>556330.76</v>
      </c>
      <c r="J70" s="59">
        <v>1554.29</v>
      </c>
      <c r="K70" s="22"/>
      <c r="L70" s="209">
        <f>SUM(J70)</f>
        <v>1554.29</v>
      </c>
    </row>
    <row r="71" spans="1:12" s="50" customFormat="1" ht="10.199999999999999" customHeight="1" x14ac:dyDescent="0.2">
      <c r="A71" s="202"/>
      <c r="B71" s="203"/>
      <c r="C71" s="204" t="s">
        <v>92</v>
      </c>
      <c r="D71" s="205">
        <v>1.5</v>
      </c>
      <c r="E71" s="212"/>
      <c r="F71" s="207">
        <v>43465</v>
      </c>
      <c r="G71" s="22">
        <v>1029466.95</v>
      </c>
      <c r="H71" s="22">
        <v>1029466.95</v>
      </c>
      <c r="I71" s="22">
        <v>1029466.95</v>
      </c>
      <c r="J71" s="59" t="s">
        <v>104</v>
      </c>
      <c r="K71" s="208"/>
      <c r="L71" s="59" t="s">
        <v>104</v>
      </c>
    </row>
    <row r="72" spans="1:12" s="50" customFormat="1" ht="13.8" customHeight="1" x14ac:dyDescent="0.2">
      <c r="A72" s="210"/>
      <c r="B72" s="203"/>
      <c r="C72" s="211" t="s">
        <v>41</v>
      </c>
      <c r="D72" s="205">
        <v>1.5</v>
      </c>
      <c r="E72" s="212"/>
      <c r="F72" s="207">
        <v>43465</v>
      </c>
      <c r="G72" s="214">
        <v>142956.01</v>
      </c>
      <c r="H72" s="214">
        <v>142956.01</v>
      </c>
      <c r="I72" s="214">
        <v>142956.01</v>
      </c>
      <c r="J72" s="59">
        <v>593.13</v>
      </c>
      <c r="K72" s="22"/>
      <c r="L72" s="209">
        <f>SUM(J72)</f>
        <v>593.13</v>
      </c>
    </row>
    <row r="73" spans="1:12" s="50" customFormat="1" ht="10.8" x14ac:dyDescent="0.2">
      <c r="A73" s="202"/>
      <c r="B73" s="216"/>
      <c r="C73" s="204" t="s">
        <v>42</v>
      </c>
      <c r="D73" s="205">
        <v>1.5</v>
      </c>
      <c r="E73" s="212"/>
      <c r="F73" s="207">
        <v>43465</v>
      </c>
      <c r="G73" s="214">
        <v>77038.16</v>
      </c>
      <c r="H73" s="214">
        <v>77038.16</v>
      </c>
      <c r="I73" s="214">
        <v>77038.16</v>
      </c>
      <c r="J73" s="59">
        <v>301.88</v>
      </c>
      <c r="K73" s="22"/>
      <c r="L73" s="209">
        <f t="shared" ref="L73:L76" si="4">SUM(J73)</f>
        <v>301.88</v>
      </c>
    </row>
    <row r="74" spans="1:12" s="50" customFormat="1" ht="10.8" x14ac:dyDescent="0.2">
      <c r="A74" s="202"/>
      <c r="B74" s="203"/>
      <c r="C74" s="204" t="s">
        <v>43</v>
      </c>
      <c r="D74" s="205">
        <v>1.5</v>
      </c>
      <c r="E74" s="212"/>
      <c r="F74" s="207">
        <v>43465</v>
      </c>
      <c r="G74" s="214">
        <v>1191371.53</v>
      </c>
      <c r="H74" s="214">
        <v>1191371.53</v>
      </c>
      <c r="I74" s="214">
        <v>1191371.53</v>
      </c>
      <c r="J74" s="59">
        <v>4624.74</v>
      </c>
      <c r="K74" s="22"/>
      <c r="L74" s="209">
        <f t="shared" si="4"/>
        <v>4624.74</v>
      </c>
    </row>
    <row r="75" spans="1:12" s="50" customFormat="1" ht="10.8" x14ac:dyDescent="0.2">
      <c r="A75" s="202"/>
      <c r="B75" s="203"/>
      <c r="C75" s="204" t="s">
        <v>44</v>
      </c>
      <c r="D75" s="205">
        <v>1.5</v>
      </c>
      <c r="E75" s="212"/>
      <c r="F75" s="207">
        <v>43465</v>
      </c>
      <c r="G75" s="214">
        <v>44593.64</v>
      </c>
      <c r="H75" s="214">
        <v>44593.64</v>
      </c>
      <c r="I75" s="214">
        <v>44593.64</v>
      </c>
      <c r="J75" s="59">
        <v>175.66</v>
      </c>
      <c r="K75" s="22"/>
      <c r="L75" s="209">
        <f t="shared" si="4"/>
        <v>175.66</v>
      </c>
    </row>
    <row r="76" spans="1:12" s="50" customFormat="1" ht="10.8" x14ac:dyDescent="0.2">
      <c r="A76" s="202"/>
      <c r="B76" s="203"/>
      <c r="C76" s="204" t="s">
        <v>45</v>
      </c>
      <c r="D76" s="205">
        <v>1.5</v>
      </c>
      <c r="E76" s="212"/>
      <c r="F76" s="207">
        <v>43465</v>
      </c>
      <c r="G76" s="214">
        <v>141336.18</v>
      </c>
      <c r="H76" s="214">
        <v>141336.18</v>
      </c>
      <c r="I76" s="214">
        <v>141336.18</v>
      </c>
      <c r="J76" s="59">
        <v>619.52</v>
      </c>
      <c r="K76" s="22"/>
      <c r="L76" s="209">
        <f t="shared" si="4"/>
        <v>619.52</v>
      </c>
    </row>
    <row r="77" spans="1:12" s="217" customFormat="1" ht="10.8" x14ac:dyDescent="0.2">
      <c r="A77" s="202"/>
      <c r="B77" s="203"/>
      <c r="C77" s="204" t="s">
        <v>93</v>
      </c>
      <c r="D77" s="205">
        <v>1.5</v>
      </c>
      <c r="E77" s="212"/>
      <c r="F77" s="207">
        <v>43465</v>
      </c>
      <c r="G77" s="22">
        <v>1</v>
      </c>
      <c r="H77" s="22">
        <v>1</v>
      </c>
      <c r="I77" s="22">
        <v>1</v>
      </c>
      <c r="J77" s="59" t="s">
        <v>104</v>
      </c>
      <c r="K77" s="22"/>
      <c r="L77" s="59" t="s">
        <v>104</v>
      </c>
    </row>
    <row r="78" spans="1:12" s="50" customFormat="1" ht="10.8" x14ac:dyDescent="0.2">
      <c r="A78" s="202"/>
      <c r="B78" s="203"/>
      <c r="C78" s="204" t="s">
        <v>86</v>
      </c>
      <c r="D78" s="205">
        <v>1.5</v>
      </c>
      <c r="E78" s="212"/>
      <c r="F78" s="207">
        <v>43465</v>
      </c>
      <c r="G78" s="22">
        <v>1141968.3799999999</v>
      </c>
      <c r="H78" s="22">
        <v>1141968.3799999999</v>
      </c>
      <c r="I78" s="22">
        <v>1141968.3799999999</v>
      </c>
      <c r="J78" s="59" t="s">
        <v>104</v>
      </c>
      <c r="K78" s="22"/>
      <c r="L78" s="59" t="s">
        <v>104</v>
      </c>
    </row>
    <row r="79" spans="1:12" s="50" customFormat="1" ht="10.8" x14ac:dyDescent="0.2">
      <c r="A79" s="202"/>
      <c r="B79" s="203"/>
      <c r="C79" s="204" t="s">
        <v>46</v>
      </c>
      <c r="D79" s="205">
        <v>1.5</v>
      </c>
      <c r="E79" s="212"/>
      <c r="F79" s="207">
        <v>43465</v>
      </c>
      <c r="G79" s="214">
        <v>585842.41</v>
      </c>
      <c r="H79" s="214">
        <v>585842.41</v>
      </c>
      <c r="I79" s="214">
        <v>585842.41</v>
      </c>
      <c r="J79" s="59" t="s">
        <v>104</v>
      </c>
      <c r="K79" s="22"/>
      <c r="L79" s="59" t="s">
        <v>104</v>
      </c>
    </row>
    <row r="80" spans="1:12" s="50" customFormat="1" ht="10.8" x14ac:dyDescent="0.2">
      <c r="A80" s="202"/>
      <c r="B80" s="203"/>
      <c r="C80" s="204" t="s">
        <v>47</v>
      </c>
      <c r="D80" s="205">
        <v>1.5</v>
      </c>
      <c r="E80" s="212"/>
      <c r="F80" s="207">
        <v>43465</v>
      </c>
      <c r="G80" s="214">
        <v>163321.45000000001</v>
      </c>
      <c r="H80" s="214">
        <v>163321.45000000001</v>
      </c>
      <c r="I80" s="214">
        <v>163321.45000000001</v>
      </c>
      <c r="J80" s="59">
        <v>575.11</v>
      </c>
      <c r="K80" s="22"/>
      <c r="L80" s="209">
        <f>SUM(J80)</f>
        <v>575.11</v>
      </c>
    </row>
    <row r="81" spans="1:12" s="50" customFormat="1" ht="10.8" x14ac:dyDescent="0.2">
      <c r="A81" s="202"/>
      <c r="B81" s="203"/>
      <c r="C81" s="204" t="s">
        <v>48</v>
      </c>
      <c r="D81" s="205">
        <v>1.5</v>
      </c>
      <c r="E81" s="212"/>
      <c r="F81" s="207">
        <v>43465</v>
      </c>
      <c r="G81" s="214">
        <v>219975.34</v>
      </c>
      <c r="H81" s="214">
        <v>219975.34</v>
      </c>
      <c r="I81" s="214">
        <v>219975.34</v>
      </c>
      <c r="J81" s="59" t="s">
        <v>104</v>
      </c>
      <c r="K81" s="22"/>
      <c r="L81" s="59" t="s">
        <v>104</v>
      </c>
    </row>
    <row r="82" spans="1:12" s="206" customFormat="1" ht="12" customHeight="1" x14ac:dyDescent="0.2">
      <c r="A82" s="202"/>
      <c r="B82" s="203"/>
      <c r="C82" s="204" t="s">
        <v>49</v>
      </c>
      <c r="D82" s="205">
        <v>1.5</v>
      </c>
      <c r="E82" s="212"/>
      <c r="F82" s="207">
        <v>43465</v>
      </c>
      <c r="G82" s="214">
        <v>38551.51</v>
      </c>
      <c r="H82" s="214">
        <v>38551.51</v>
      </c>
      <c r="I82" s="214">
        <v>38551.51</v>
      </c>
      <c r="J82" s="59">
        <v>145.38999999999999</v>
      </c>
      <c r="K82" s="22"/>
      <c r="L82" s="209">
        <f>SUM(J82)</f>
        <v>145.38999999999999</v>
      </c>
    </row>
    <row r="83" spans="1:12" s="202" customFormat="1" ht="10.8" x14ac:dyDescent="0.2">
      <c r="B83" s="203"/>
      <c r="C83" s="204" t="s">
        <v>50</v>
      </c>
      <c r="D83" s="205">
        <v>1.5</v>
      </c>
      <c r="E83" s="212"/>
      <c r="F83" s="207">
        <v>43465</v>
      </c>
      <c r="G83" s="22">
        <v>365234.71</v>
      </c>
      <c r="H83" s="22">
        <v>365234.71</v>
      </c>
      <c r="I83" s="22">
        <v>365234.71</v>
      </c>
      <c r="J83" s="59">
        <v>1387.29</v>
      </c>
      <c r="K83" s="208"/>
      <c r="L83" s="209">
        <f>SUM(J83)</f>
        <v>1387.29</v>
      </c>
    </row>
    <row r="84" spans="1:12" s="206" customFormat="1" ht="10.8" x14ac:dyDescent="0.2">
      <c r="A84" s="210"/>
      <c r="B84" s="218"/>
      <c r="C84" s="204" t="s">
        <v>51</v>
      </c>
      <c r="D84" s="205">
        <v>1.5</v>
      </c>
      <c r="E84" s="212"/>
      <c r="F84" s="207">
        <v>43465</v>
      </c>
      <c r="G84" s="214">
        <v>1041.27</v>
      </c>
      <c r="H84" s="214">
        <v>1041.27</v>
      </c>
      <c r="I84" s="214">
        <v>1041.27</v>
      </c>
      <c r="J84" s="59" t="s">
        <v>104</v>
      </c>
      <c r="K84" s="22"/>
      <c r="L84" s="59" t="s">
        <v>104</v>
      </c>
    </row>
    <row r="85" spans="1:12" s="206" customFormat="1" ht="10.8" x14ac:dyDescent="0.2">
      <c r="A85" s="202"/>
      <c r="B85" s="203"/>
      <c r="C85" s="204" t="s">
        <v>52</v>
      </c>
      <c r="D85" s="205">
        <v>1.5</v>
      </c>
      <c r="E85" s="212"/>
      <c r="F85" s="207">
        <v>43465</v>
      </c>
      <c r="G85" s="22">
        <v>1234254.97</v>
      </c>
      <c r="H85" s="22">
        <v>1234254.97</v>
      </c>
      <c r="I85" s="22">
        <v>1234254.97</v>
      </c>
      <c r="J85" s="59">
        <v>4082.83</v>
      </c>
      <c r="K85" s="208"/>
      <c r="L85" s="209">
        <f>SUM(J85)</f>
        <v>4082.83</v>
      </c>
    </row>
    <row r="86" spans="1:12" s="50" customFormat="1" ht="10.8" x14ac:dyDescent="0.2">
      <c r="A86" s="210"/>
      <c r="B86" s="218"/>
      <c r="C86" s="204" t="s">
        <v>53</v>
      </c>
      <c r="D86" s="205">
        <v>1.5</v>
      </c>
      <c r="E86" s="212"/>
      <c r="F86" s="207">
        <v>43465</v>
      </c>
      <c r="G86" s="22">
        <v>65710.039999999994</v>
      </c>
      <c r="H86" s="22">
        <v>65710.039999999994</v>
      </c>
      <c r="I86" s="22">
        <v>65710.039999999994</v>
      </c>
      <c r="J86" s="219">
        <v>235.5</v>
      </c>
      <c r="K86" s="22"/>
      <c r="L86" s="209">
        <f t="shared" ref="L86:L87" si="5">SUM(J86)</f>
        <v>235.5</v>
      </c>
    </row>
    <row r="87" spans="1:12" s="50" customFormat="1" ht="10.8" x14ac:dyDescent="0.2">
      <c r="A87" s="202"/>
      <c r="B87" s="203"/>
      <c r="C87" s="220"/>
      <c r="D87" s="221"/>
      <c r="F87" s="57"/>
      <c r="G87" s="222">
        <f>SUM(G65:G86)</f>
        <v>9297621.7499999981</v>
      </c>
      <c r="H87" s="222">
        <f>SUM(H65:H86)</f>
        <v>9297621.7499999981</v>
      </c>
      <c r="I87" s="222">
        <f>SUM(I65:I86)</f>
        <v>9297621.7499999981</v>
      </c>
      <c r="J87" s="223">
        <f>SUM(J65:J86)</f>
        <v>21847.799999999996</v>
      </c>
      <c r="K87" s="222"/>
      <c r="L87" s="224">
        <f t="shared" si="5"/>
        <v>21847.799999999996</v>
      </c>
    </row>
    <row r="88" spans="1:12" s="48" customFormat="1" x14ac:dyDescent="0.25">
      <c r="A88" s="197"/>
      <c r="B88" s="135"/>
      <c r="C88" s="198"/>
      <c r="D88" s="158"/>
      <c r="F88" s="45"/>
      <c r="G88" s="180"/>
      <c r="H88" s="185"/>
      <c r="I88" s="185"/>
      <c r="J88" s="182"/>
      <c r="K88" s="46"/>
      <c r="L88" s="209"/>
    </row>
    <row r="89" spans="1:12" s="44" customFormat="1" x14ac:dyDescent="0.25">
      <c r="A89" s="109" t="s">
        <v>54</v>
      </c>
      <c r="B89" s="135"/>
      <c r="C89" s="147"/>
      <c r="D89" s="158"/>
      <c r="E89" s="26"/>
      <c r="F89" s="49"/>
      <c r="G89" s="180">
        <v>100460408.73</v>
      </c>
      <c r="H89" s="180">
        <v>100461388.68000001</v>
      </c>
      <c r="I89" s="185">
        <v>100429686.59999999</v>
      </c>
      <c r="J89" s="182">
        <v>449981.46</v>
      </c>
      <c r="K89" s="3"/>
      <c r="L89" s="193">
        <v>449981.46</v>
      </c>
    </row>
    <row r="90" spans="1:12" s="48" customFormat="1" x14ac:dyDescent="0.25">
      <c r="A90" s="26"/>
      <c r="B90" s="135"/>
      <c r="C90" s="146"/>
      <c r="D90" s="154"/>
      <c r="E90" s="76"/>
      <c r="F90" s="75"/>
      <c r="G90" s="180"/>
      <c r="H90" s="185"/>
      <c r="I90" s="185"/>
      <c r="J90" s="182"/>
      <c r="K90" s="28"/>
      <c r="L90" s="193"/>
    </row>
    <row r="91" spans="1:12" s="48" customFormat="1" x14ac:dyDescent="0.25">
      <c r="A91" s="35"/>
      <c r="B91" s="135"/>
      <c r="C91" s="147"/>
      <c r="D91" s="160"/>
      <c r="E91" s="26"/>
      <c r="F91" s="27"/>
      <c r="G91" s="182"/>
      <c r="H91" s="189"/>
      <c r="I91" s="185"/>
      <c r="J91" s="182"/>
      <c r="K91" s="3"/>
      <c r="L91" s="193"/>
    </row>
    <row r="92" spans="1:12" s="48" customFormat="1" x14ac:dyDescent="0.25">
      <c r="A92" s="26"/>
      <c r="B92" s="135"/>
      <c r="C92" s="151"/>
      <c r="D92" s="158"/>
      <c r="F92" s="45"/>
      <c r="G92" s="186"/>
      <c r="H92" s="185"/>
      <c r="I92" s="185"/>
      <c r="J92" s="182"/>
      <c r="K92" s="3"/>
      <c r="L92" s="193"/>
    </row>
    <row r="93" spans="1:12" s="48" customFormat="1" x14ac:dyDescent="0.25">
      <c r="A93" s="47"/>
      <c r="B93" s="135"/>
      <c r="C93" s="151"/>
      <c r="D93" s="158"/>
      <c r="F93" s="45"/>
      <c r="G93" s="186"/>
      <c r="H93" s="185"/>
      <c r="I93" s="185"/>
      <c r="J93" s="182"/>
      <c r="K93" s="3"/>
      <c r="L93" s="193"/>
    </row>
    <row r="94" spans="1:12" s="48" customFormat="1" x14ac:dyDescent="0.25">
      <c r="A94" s="47"/>
      <c r="B94" s="135"/>
      <c r="C94" s="151"/>
      <c r="D94" s="158"/>
      <c r="F94" s="45"/>
      <c r="G94" s="186"/>
      <c r="H94" s="185"/>
      <c r="I94" s="185"/>
      <c r="J94" s="182"/>
      <c r="K94" s="3"/>
      <c r="L94" s="193"/>
    </row>
    <row r="95" spans="1:12" s="48" customFormat="1" ht="8.25" customHeight="1" x14ac:dyDescent="0.25">
      <c r="A95" s="47"/>
      <c r="B95" s="174"/>
      <c r="C95" s="151"/>
      <c r="D95" s="158"/>
      <c r="E95" s="26"/>
      <c r="F95" s="27"/>
      <c r="G95" s="182"/>
      <c r="H95" s="189"/>
      <c r="I95" s="185"/>
      <c r="J95" s="182"/>
      <c r="K95" s="3"/>
      <c r="L95" s="193"/>
    </row>
    <row r="96" spans="1:12" s="48" customFormat="1" x14ac:dyDescent="0.25">
      <c r="A96" s="26"/>
      <c r="B96" s="174"/>
      <c r="C96" s="147"/>
      <c r="D96" s="160"/>
      <c r="E96" s="26"/>
      <c r="F96" s="27"/>
      <c r="G96" s="182"/>
      <c r="H96" s="189"/>
      <c r="I96" s="185"/>
      <c r="J96" s="182"/>
      <c r="K96" s="3"/>
      <c r="L96" s="193"/>
    </row>
    <row r="97" spans="1:12" s="48" customFormat="1" x14ac:dyDescent="0.25">
      <c r="A97" s="26"/>
      <c r="B97" s="135"/>
      <c r="C97" s="147"/>
      <c r="D97" s="160"/>
      <c r="E97" s="26"/>
      <c r="F97" s="27"/>
      <c r="G97" s="182"/>
      <c r="H97" s="189"/>
      <c r="I97" s="185"/>
      <c r="J97" s="182"/>
      <c r="K97" s="3"/>
      <c r="L97" s="193"/>
    </row>
    <row r="98" spans="1:12" s="48" customFormat="1" x14ac:dyDescent="0.25">
      <c r="A98" s="26"/>
      <c r="B98" s="135"/>
      <c r="C98" s="147"/>
      <c r="D98" s="160"/>
      <c r="E98" s="26"/>
      <c r="F98" s="27"/>
      <c r="G98" s="182"/>
      <c r="H98" s="189"/>
      <c r="I98" s="185"/>
      <c r="J98" s="182"/>
      <c r="K98" s="3"/>
      <c r="L98" s="193"/>
    </row>
    <row r="99" spans="1:12" s="48" customFormat="1" x14ac:dyDescent="0.25">
      <c r="A99" s="26"/>
      <c r="B99" s="135"/>
      <c r="C99" s="147"/>
      <c r="D99" s="160"/>
      <c r="E99" s="26"/>
      <c r="F99" s="27"/>
      <c r="G99" s="182"/>
      <c r="H99" s="189"/>
      <c r="I99" s="185"/>
      <c r="J99" s="182"/>
      <c r="K99" s="3"/>
      <c r="L99" s="193"/>
    </row>
    <row r="100" spans="1:12" s="48" customFormat="1" x14ac:dyDescent="0.25">
      <c r="A100" s="26"/>
      <c r="B100" s="135"/>
      <c r="C100" s="147"/>
      <c r="D100" s="160"/>
      <c r="E100" s="26"/>
      <c r="F100" s="27"/>
      <c r="G100" s="182"/>
      <c r="H100" s="189"/>
      <c r="I100" s="185"/>
      <c r="J100" s="182"/>
      <c r="K100" s="3"/>
      <c r="L100" s="193"/>
    </row>
    <row r="101" spans="1:12" s="44" customFormat="1" x14ac:dyDescent="0.25">
      <c r="A101" s="26"/>
      <c r="B101" s="135"/>
      <c r="C101" s="147"/>
      <c r="D101" s="160"/>
      <c r="E101" s="26"/>
      <c r="F101" s="27"/>
      <c r="G101" s="182"/>
      <c r="H101" s="189"/>
      <c r="I101" s="185"/>
      <c r="J101" s="182"/>
      <c r="K101" s="3"/>
      <c r="L101" s="193"/>
    </row>
    <row r="102" spans="1:12" s="48" customFormat="1" ht="8.4" customHeight="1" x14ac:dyDescent="0.25">
      <c r="A102" s="26"/>
      <c r="B102" s="135"/>
      <c r="C102" s="147"/>
      <c r="D102" s="160"/>
      <c r="E102" s="26"/>
      <c r="F102" s="27"/>
      <c r="G102" s="182"/>
      <c r="H102" s="189"/>
      <c r="I102" s="185"/>
      <c r="J102" s="182"/>
      <c r="K102" s="3"/>
      <c r="L102" s="193"/>
    </row>
    <row r="103" spans="1:12" s="44" customFormat="1" ht="9.6" customHeight="1" x14ac:dyDescent="0.25">
      <c r="A103" s="26"/>
      <c r="B103" s="135"/>
      <c r="C103" s="147"/>
      <c r="D103" s="160"/>
      <c r="E103" s="26"/>
      <c r="F103" s="27"/>
      <c r="G103" s="182"/>
      <c r="H103" s="189"/>
      <c r="I103" s="185"/>
      <c r="J103" s="182"/>
      <c r="K103" s="3"/>
      <c r="L103" s="193"/>
    </row>
  </sheetData>
  <phoneticPr fontId="5" type="noConversion"/>
  <pageMargins left="0" right="0" top="0.73402777799999996" bottom="0.5" header="0.5" footer="0.5"/>
  <pageSetup paperSize="5" firstPageNumber="2" orientation="landscape" useFirstPageNumber="1" r:id="rId1"/>
  <headerFooter alignWithMargins="0">
    <oddHeader>&amp;CTaylor County
Security Holdings</oddHeader>
    <oddFooter>&amp;C&amp;P</oddFooter>
  </headerFooter>
  <cellWatches>
    <cellWatch r="C33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4"/>
  <sheetViews>
    <sheetView zoomScaleNormal="100" workbookViewId="0">
      <selection activeCell="P49" sqref="P49"/>
    </sheetView>
  </sheetViews>
  <sheetFormatPr defaultColWidth="9.109375" defaultRowHeight="13.2" outlineLevelRow="1" x14ac:dyDescent="0.25"/>
  <cols>
    <col min="1" max="1" width="21.6640625" style="50" customWidth="1"/>
    <col min="2" max="2" width="15" style="50" customWidth="1"/>
    <col min="3" max="3" width="11.5546875" style="53" customWidth="1"/>
    <col min="4" max="4" width="11.5546875" style="79" customWidth="1"/>
    <col min="5" max="5" width="2.33203125" style="50" customWidth="1"/>
    <col min="6" max="6" width="16.109375" style="22" bestFit="1" customWidth="1"/>
    <col min="7" max="7" width="8.109375" style="51" customWidth="1"/>
    <col min="8" max="8" width="15" style="22" customWidth="1"/>
    <col min="9" max="9" width="1.5546875" style="54" customWidth="1"/>
    <col min="10" max="10" width="16.109375" style="22" bestFit="1" customWidth="1"/>
    <col min="11" max="11" width="9.44140625" style="51" bestFit="1" customWidth="1"/>
    <col min="12" max="12" width="17.5546875" style="22" customWidth="1"/>
    <col min="13" max="13" width="1.44140625" style="22" customWidth="1"/>
    <col min="14" max="14" width="16.33203125" style="106" customWidth="1"/>
    <col min="15" max="16384" width="9.109375" style="74"/>
  </cols>
  <sheetData>
    <row r="1" spans="1:256" x14ac:dyDescent="0.25">
      <c r="A1"/>
      <c r="B1" s="52"/>
      <c r="I1" s="104"/>
      <c r="M1" s="102"/>
    </row>
    <row r="2" spans="1:256" s="86" customFormat="1" x14ac:dyDescent="0.25">
      <c r="B2" s="90"/>
      <c r="C2" s="85"/>
      <c r="D2" s="84"/>
      <c r="E2" s="84"/>
      <c r="F2" s="61"/>
      <c r="G2" s="93">
        <v>43373</v>
      </c>
      <c r="H2" s="61"/>
      <c r="I2" s="99"/>
      <c r="J2" s="61"/>
      <c r="K2" s="93">
        <v>43435</v>
      </c>
      <c r="L2" s="61"/>
      <c r="M2" s="99"/>
      <c r="N2" s="106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</row>
    <row r="3" spans="1:256" s="86" customFormat="1" x14ac:dyDescent="0.25">
      <c r="A3" s="84"/>
      <c r="B3" s="84"/>
      <c r="C3" s="85"/>
      <c r="D3" s="84"/>
      <c r="E3" s="84"/>
      <c r="F3" s="61"/>
      <c r="G3" s="87"/>
      <c r="H3" s="61"/>
      <c r="I3" s="99"/>
      <c r="J3" s="61"/>
      <c r="K3" s="87"/>
      <c r="L3" s="61"/>
      <c r="M3" s="99"/>
      <c r="N3" s="106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</row>
    <row r="4" spans="1:256" s="86" customFormat="1" x14ac:dyDescent="0.25">
      <c r="A4" s="84" t="s">
        <v>55</v>
      </c>
      <c r="B4" s="91" t="s">
        <v>20</v>
      </c>
      <c r="C4" s="85" t="s">
        <v>21</v>
      </c>
      <c r="D4" s="84" t="s">
        <v>56</v>
      </c>
      <c r="E4" s="84"/>
      <c r="F4" s="61" t="s">
        <v>57</v>
      </c>
      <c r="G4" s="87" t="s">
        <v>58</v>
      </c>
      <c r="H4" s="61"/>
      <c r="I4" s="99"/>
      <c r="J4" s="61" t="s">
        <v>57</v>
      </c>
      <c r="K4" s="87" t="s">
        <v>58</v>
      </c>
      <c r="L4" s="61"/>
      <c r="M4" s="99"/>
      <c r="N4" s="106" t="s">
        <v>59</v>
      </c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</row>
    <row r="5" spans="1:256" s="86" customFormat="1" ht="13.5" customHeight="1" x14ac:dyDescent="0.25">
      <c r="A5" s="84"/>
      <c r="B5" s="91" t="s">
        <v>28</v>
      </c>
      <c r="C5" s="85" t="s">
        <v>29</v>
      </c>
      <c r="D5" s="84" t="s">
        <v>60</v>
      </c>
      <c r="E5" s="84"/>
      <c r="F5" s="61" t="s">
        <v>61</v>
      </c>
      <c r="G5" s="87" t="s">
        <v>62</v>
      </c>
      <c r="H5" s="61" t="s">
        <v>63</v>
      </c>
      <c r="I5" s="99"/>
      <c r="J5" s="61" t="s">
        <v>61</v>
      </c>
      <c r="K5" s="87" t="s">
        <v>62</v>
      </c>
      <c r="L5" s="61" t="s">
        <v>63</v>
      </c>
      <c r="M5" s="99"/>
      <c r="N5" s="106" t="s">
        <v>18</v>
      </c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</row>
    <row r="6" spans="1:256" s="86" customFormat="1" ht="5.25" customHeight="1" x14ac:dyDescent="0.25">
      <c r="A6" s="96"/>
      <c r="B6" s="97"/>
      <c r="C6" s="98"/>
      <c r="D6" s="96"/>
      <c r="E6" s="96"/>
      <c r="F6" s="99"/>
      <c r="G6" s="105"/>
      <c r="H6" s="99"/>
      <c r="I6" s="99"/>
      <c r="J6" s="99"/>
      <c r="K6" s="105"/>
      <c r="L6" s="99"/>
      <c r="M6" s="99"/>
      <c r="N6" s="107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</row>
    <row r="7" spans="1:256" s="14" customFormat="1" outlineLevel="1" x14ac:dyDescent="0.25">
      <c r="A7" s="36" t="s">
        <v>34</v>
      </c>
      <c r="B7" s="50" t="s">
        <v>139</v>
      </c>
      <c r="C7" s="70"/>
      <c r="D7" s="80">
        <v>43465</v>
      </c>
      <c r="E7" s="55"/>
      <c r="F7" s="22">
        <v>1946615.3</v>
      </c>
      <c r="G7" s="132">
        <f>+H7/F7</f>
        <v>1</v>
      </c>
      <c r="H7" s="22">
        <v>1946615.3</v>
      </c>
      <c r="I7" s="104" t="s">
        <v>65</v>
      </c>
      <c r="J7" s="22">
        <v>7297011.71</v>
      </c>
      <c r="K7" s="132">
        <f>+L7/J7</f>
        <v>1</v>
      </c>
      <c r="L7" s="22">
        <v>7297011.71</v>
      </c>
      <c r="M7" s="102"/>
      <c r="N7" s="176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GX7" s="74"/>
      <c r="GY7" s="74"/>
      <c r="GZ7" s="74"/>
      <c r="HA7" s="74"/>
      <c r="HB7" s="74"/>
      <c r="HC7" s="74"/>
      <c r="HD7" s="74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  <c r="IU7" s="74"/>
      <c r="IV7" s="74"/>
    </row>
    <row r="8" spans="1:256" s="14" customFormat="1" outlineLevel="1" x14ac:dyDescent="0.25">
      <c r="A8" s="36"/>
      <c r="B8" s="36" t="s">
        <v>64</v>
      </c>
      <c r="C8" s="70"/>
      <c r="D8" s="80">
        <v>43465</v>
      </c>
      <c r="E8" s="55"/>
      <c r="F8" s="22">
        <v>800</v>
      </c>
      <c r="G8" s="132">
        <f t="shared" ref="G8:G25" si="0">+H8/F8</f>
        <v>1</v>
      </c>
      <c r="H8" s="22">
        <v>800</v>
      </c>
      <c r="I8" s="104"/>
      <c r="J8" s="22">
        <v>800</v>
      </c>
      <c r="K8" s="132">
        <f t="shared" ref="K8:K25" si="1">+L8/J8</f>
        <v>1</v>
      </c>
      <c r="L8" s="22">
        <v>800</v>
      </c>
      <c r="M8" s="102"/>
      <c r="N8" s="176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4"/>
      <c r="HA8" s="74"/>
      <c r="HB8" s="74"/>
      <c r="HC8" s="74"/>
      <c r="HD8" s="74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</row>
    <row r="9" spans="1:256" s="14" customFormat="1" outlineLevel="1" x14ac:dyDescent="0.25">
      <c r="A9" s="36"/>
      <c r="B9" s="36" t="s">
        <v>125</v>
      </c>
      <c r="C9" s="70"/>
      <c r="D9" s="80">
        <v>43465</v>
      </c>
      <c r="E9" s="55"/>
      <c r="F9" s="22">
        <v>14000000</v>
      </c>
      <c r="G9" s="132">
        <f t="shared" si="0"/>
        <v>1</v>
      </c>
      <c r="H9" s="22">
        <v>14000000</v>
      </c>
      <c r="I9" s="104" t="s">
        <v>65</v>
      </c>
      <c r="J9" s="22">
        <v>20500000</v>
      </c>
      <c r="K9" s="132">
        <f t="shared" si="1"/>
        <v>1</v>
      </c>
      <c r="L9" s="22">
        <v>20500000</v>
      </c>
      <c r="M9" s="102"/>
      <c r="N9" s="176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  <c r="IU9" s="74"/>
      <c r="IV9" s="74"/>
    </row>
    <row r="10" spans="1:256" s="14" customFormat="1" outlineLevel="1" x14ac:dyDescent="0.25">
      <c r="A10" s="36"/>
      <c r="B10" s="36" t="s">
        <v>163</v>
      </c>
      <c r="C10" s="70"/>
      <c r="D10" s="80">
        <v>43467</v>
      </c>
      <c r="E10" s="55"/>
      <c r="F10" s="22">
        <v>2000000</v>
      </c>
      <c r="G10" s="132">
        <f t="shared" si="0"/>
        <v>1</v>
      </c>
      <c r="H10" s="22">
        <v>2000000</v>
      </c>
      <c r="I10" s="104"/>
      <c r="J10" s="22">
        <v>2000000</v>
      </c>
      <c r="K10" s="132">
        <f t="shared" si="1"/>
        <v>1</v>
      </c>
      <c r="L10" s="22">
        <v>2000000</v>
      </c>
      <c r="M10" s="102"/>
      <c r="N10" s="176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  <c r="IU10" s="74"/>
      <c r="IV10" s="74"/>
    </row>
    <row r="11" spans="1:256" s="14" customFormat="1" outlineLevel="1" x14ac:dyDescent="0.25">
      <c r="A11" s="36"/>
      <c r="B11" s="36" t="s">
        <v>158</v>
      </c>
      <c r="C11" s="70" t="s">
        <v>156</v>
      </c>
      <c r="D11" s="80">
        <v>43784</v>
      </c>
      <c r="E11" s="55"/>
      <c r="F11" s="22">
        <v>248000</v>
      </c>
      <c r="G11" s="132">
        <f t="shared" si="0"/>
        <v>0.99090701612903231</v>
      </c>
      <c r="H11" s="22">
        <v>245744.94</v>
      </c>
      <c r="I11" s="104" t="s">
        <v>65</v>
      </c>
      <c r="J11" s="22">
        <v>248000</v>
      </c>
      <c r="K11" s="132">
        <f t="shared" si="1"/>
        <v>0.99207298387096776</v>
      </c>
      <c r="L11" s="22">
        <v>246034.1</v>
      </c>
      <c r="M11" s="102"/>
      <c r="N11" s="176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  <c r="IO11" s="74"/>
      <c r="IP11" s="74"/>
      <c r="IQ11" s="74"/>
      <c r="IR11" s="74"/>
      <c r="IS11" s="74"/>
      <c r="IT11" s="74"/>
      <c r="IU11" s="74"/>
      <c r="IV11" s="74"/>
    </row>
    <row r="12" spans="1:256" s="14" customFormat="1" outlineLevel="1" x14ac:dyDescent="0.25">
      <c r="A12" s="36"/>
      <c r="B12" s="36" t="s">
        <v>118</v>
      </c>
      <c r="C12" s="70" t="s">
        <v>157</v>
      </c>
      <c r="D12" s="80">
        <v>43784</v>
      </c>
      <c r="E12" s="55"/>
      <c r="F12" s="22">
        <v>248000</v>
      </c>
      <c r="G12" s="132">
        <f t="shared" si="0"/>
        <v>0.99090701612903231</v>
      </c>
      <c r="H12" s="22">
        <v>245744.94</v>
      </c>
      <c r="I12" s="104" t="s">
        <v>65</v>
      </c>
      <c r="J12" s="22">
        <v>248000</v>
      </c>
      <c r="K12" s="132">
        <f t="shared" si="1"/>
        <v>0.99207298387096776</v>
      </c>
      <c r="L12" s="22">
        <v>246034.1</v>
      </c>
      <c r="M12" s="102"/>
      <c r="N12" s="176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  <c r="IN12" s="74"/>
      <c r="IO12" s="74"/>
      <c r="IP12" s="74"/>
      <c r="IQ12" s="74"/>
      <c r="IR12" s="74"/>
      <c r="IS12" s="74"/>
      <c r="IT12" s="74"/>
      <c r="IU12" s="74"/>
      <c r="IV12" s="74"/>
    </row>
    <row r="13" spans="1:256" s="14" customFormat="1" outlineLevel="1" x14ac:dyDescent="0.25">
      <c r="A13" s="36"/>
      <c r="B13" s="36" t="s">
        <v>159</v>
      </c>
      <c r="C13" s="70" t="s">
        <v>160</v>
      </c>
      <c r="D13" s="80">
        <v>43781</v>
      </c>
      <c r="E13" s="55"/>
      <c r="F13" s="22">
        <v>248000</v>
      </c>
      <c r="G13" s="132">
        <f t="shared" si="0"/>
        <v>0.99101000000000006</v>
      </c>
      <c r="H13" s="22">
        <v>245770.48</v>
      </c>
      <c r="I13" s="104" t="s">
        <v>65</v>
      </c>
      <c r="J13" s="22">
        <v>248000</v>
      </c>
      <c r="K13" s="132">
        <f t="shared" si="1"/>
        <v>0.99217798387096778</v>
      </c>
      <c r="L13" s="22">
        <v>246060.14</v>
      </c>
      <c r="M13" s="102"/>
      <c r="N13" s="176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4"/>
      <c r="HQ13" s="74"/>
      <c r="HR13" s="74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/>
      <c r="ID13" s="74"/>
      <c r="IE13" s="74"/>
      <c r="IF13" s="74"/>
      <c r="IG13" s="74"/>
      <c r="IH13" s="74"/>
      <c r="II13" s="74"/>
      <c r="IJ13" s="74"/>
      <c r="IK13" s="74"/>
      <c r="IL13" s="74"/>
      <c r="IM13" s="74"/>
      <c r="IN13" s="74"/>
      <c r="IO13" s="74"/>
      <c r="IP13" s="74"/>
      <c r="IQ13" s="74"/>
      <c r="IR13" s="74"/>
      <c r="IS13" s="74"/>
      <c r="IT13" s="74"/>
      <c r="IU13" s="74"/>
      <c r="IV13" s="74"/>
    </row>
    <row r="14" spans="1:256" s="14" customFormat="1" outlineLevel="1" x14ac:dyDescent="0.25">
      <c r="A14" s="36"/>
      <c r="B14" s="36" t="s">
        <v>136</v>
      </c>
      <c r="C14" s="70" t="s">
        <v>137</v>
      </c>
      <c r="D14" s="80">
        <v>43507</v>
      </c>
      <c r="E14" s="55"/>
      <c r="F14" s="22">
        <v>248000</v>
      </c>
      <c r="G14" s="132">
        <f t="shared" si="0"/>
        <v>0.99719999999999998</v>
      </c>
      <c r="H14" s="22">
        <v>247305.60000000001</v>
      </c>
      <c r="I14" s="104" t="s">
        <v>65</v>
      </c>
      <c r="J14" s="22">
        <v>248000</v>
      </c>
      <c r="K14" s="132">
        <f t="shared" si="1"/>
        <v>0.99900100806451608</v>
      </c>
      <c r="L14" s="22">
        <v>247752.25</v>
      </c>
      <c r="M14" s="102"/>
      <c r="N14" s="176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  <c r="IS14" s="74"/>
      <c r="IT14" s="74"/>
      <c r="IU14" s="74"/>
      <c r="IV14" s="74"/>
    </row>
    <row r="15" spans="1:256" s="14" customFormat="1" outlineLevel="1" x14ac:dyDescent="0.25">
      <c r="A15" s="36"/>
      <c r="B15" s="36" t="s">
        <v>180</v>
      </c>
      <c r="C15" s="70" t="s">
        <v>146</v>
      </c>
      <c r="D15" s="80">
        <v>43507</v>
      </c>
      <c r="E15" s="55"/>
      <c r="F15" s="22">
        <v>248000</v>
      </c>
      <c r="G15" s="132">
        <f t="shared" si="0"/>
        <v>1</v>
      </c>
      <c r="H15" s="22">
        <v>248000</v>
      </c>
      <c r="I15" s="104" t="s">
        <v>65</v>
      </c>
      <c r="J15" s="22">
        <v>248000</v>
      </c>
      <c r="K15" s="132">
        <f t="shared" si="1"/>
        <v>1</v>
      </c>
      <c r="L15" s="22">
        <v>248000</v>
      </c>
      <c r="M15" s="102"/>
      <c r="N15" s="176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  <c r="IU15" s="74"/>
      <c r="IV15" s="74"/>
    </row>
    <row r="16" spans="1:256" s="14" customFormat="1" outlineLevel="1" x14ac:dyDescent="0.25">
      <c r="A16" s="36"/>
      <c r="B16" s="36" t="s">
        <v>147</v>
      </c>
      <c r="C16" s="70" t="s">
        <v>148</v>
      </c>
      <c r="D16" s="80">
        <v>43600</v>
      </c>
      <c r="E16" s="55"/>
      <c r="F16" s="22">
        <v>1000000</v>
      </c>
      <c r="G16" s="132">
        <f t="shared" si="0"/>
        <v>0.99329999999999996</v>
      </c>
      <c r="H16" s="22">
        <v>993300</v>
      </c>
      <c r="I16" s="104" t="s">
        <v>65</v>
      </c>
      <c r="J16" s="22">
        <v>1000000</v>
      </c>
      <c r="K16" s="132">
        <f t="shared" si="1"/>
        <v>0.99539999999999995</v>
      </c>
      <c r="L16" s="22">
        <v>995400</v>
      </c>
      <c r="M16" s="102"/>
      <c r="N16" s="176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  <c r="IU16" s="74"/>
      <c r="IV16" s="74"/>
    </row>
    <row r="17" spans="1:256" s="14" customFormat="1" outlineLevel="1" x14ac:dyDescent="0.25">
      <c r="A17" s="36"/>
      <c r="B17" s="36" t="s">
        <v>153</v>
      </c>
      <c r="C17" s="70">
        <v>882722385</v>
      </c>
      <c r="D17" s="80">
        <v>43678</v>
      </c>
      <c r="E17" s="55"/>
      <c r="F17" s="22">
        <v>1009730</v>
      </c>
      <c r="G17" s="132">
        <f t="shared" si="0"/>
        <v>0.98442157804561614</v>
      </c>
      <c r="H17" s="22">
        <v>994000</v>
      </c>
      <c r="I17" s="104" t="s">
        <v>65</v>
      </c>
      <c r="J17" s="22">
        <v>1009730</v>
      </c>
      <c r="K17" s="132">
        <f t="shared" si="1"/>
        <v>0.98580808731046909</v>
      </c>
      <c r="L17" s="22">
        <v>995400</v>
      </c>
      <c r="M17" s="102"/>
      <c r="N17" s="176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  <c r="IU17" s="74"/>
      <c r="IV17" s="74"/>
    </row>
    <row r="18" spans="1:256" s="14" customFormat="1" outlineLevel="1" x14ac:dyDescent="0.25">
      <c r="A18" s="36"/>
      <c r="B18" s="36" t="s">
        <v>154</v>
      </c>
      <c r="C18" s="70" t="s">
        <v>151</v>
      </c>
      <c r="D18" s="80">
        <v>43707</v>
      </c>
      <c r="E18" s="55"/>
      <c r="F18" s="22">
        <v>247000</v>
      </c>
      <c r="G18" s="132">
        <f t="shared" si="0"/>
        <v>1</v>
      </c>
      <c r="H18" s="22">
        <v>247000</v>
      </c>
      <c r="I18" s="104" t="s">
        <v>65</v>
      </c>
      <c r="J18" s="22">
        <v>247000</v>
      </c>
      <c r="K18" s="132">
        <f t="shared" si="1"/>
        <v>1</v>
      </c>
      <c r="L18" s="22">
        <v>247000</v>
      </c>
      <c r="M18" s="102"/>
      <c r="N18" s="176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  <c r="IU18" s="74"/>
      <c r="IV18" s="74"/>
    </row>
    <row r="19" spans="1:256" s="14" customFormat="1" outlineLevel="1" x14ac:dyDescent="0.25">
      <c r="A19" s="36"/>
      <c r="B19" s="36" t="s">
        <v>178</v>
      </c>
      <c r="C19" s="70" t="s">
        <v>165</v>
      </c>
      <c r="D19" s="80">
        <v>43475</v>
      </c>
      <c r="E19" s="55"/>
      <c r="F19" s="22">
        <v>950000</v>
      </c>
      <c r="G19" s="132">
        <f t="shared" si="0"/>
        <v>0.99783999999999995</v>
      </c>
      <c r="H19" s="22">
        <v>947948</v>
      </c>
      <c r="I19" s="104" t="s">
        <v>65</v>
      </c>
      <c r="J19" s="22">
        <v>950000</v>
      </c>
      <c r="K19" s="132">
        <f t="shared" si="1"/>
        <v>0.99980999999999998</v>
      </c>
      <c r="L19" s="22">
        <v>949819.5</v>
      </c>
      <c r="M19" s="102"/>
      <c r="N19" s="176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  <c r="IU19" s="74"/>
      <c r="IV19" s="74"/>
    </row>
    <row r="20" spans="1:256" s="14" customFormat="1" outlineLevel="1" x14ac:dyDescent="0.25">
      <c r="A20" s="36"/>
      <c r="B20" s="36" t="s">
        <v>166</v>
      </c>
      <c r="C20" s="70" t="s">
        <v>167</v>
      </c>
      <c r="D20" s="80">
        <v>43508</v>
      </c>
      <c r="E20" s="55"/>
      <c r="F20" s="22">
        <v>1000000</v>
      </c>
      <c r="G20" s="132">
        <f t="shared" si="0"/>
        <v>0.99839999999999995</v>
      </c>
      <c r="H20" s="22">
        <v>998400</v>
      </c>
      <c r="I20" s="104" t="s">
        <v>65</v>
      </c>
      <c r="J20" s="22">
        <v>1000000</v>
      </c>
      <c r="K20" s="132">
        <f t="shared" si="1"/>
        <v>0.99950000000000006</v>
      </c>
      <c r="L20" s="22">
        <v>999500</v>
      </c>
      <c r="M20" s="102"/>
      <c r="N20" s="176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  <c r="IU20" s="74"/>
      <c r="IV20" s="74"/>
    </row>
    <row r="21" spans="1:256" s="14" customFormat="1" outlineLevel="1" x14ac:dyDescent="0.25">
      <c r="A21" s="36"/>
      <c r="B21" s="36" t="s">
        <v>168</v>
      </c>
      <c r="C21" s="70" t="s">
        <v>169</v>
      </c>
      <c r="D21" s="80">
        <v>43553</v>
      </c>
      <c r="E21" s="55"/>
      <c r="F21" s="22">
        <v>248000</v>
      </c>
      <c r="G21" s="132">
        <f t="shared" si="0"/>
        <v>0.99938600806451616</v>
      </c>
      <c r="H21" s="22">
        <v>247847.73</v>
      </c>
      <c r="I21" s="104" t="s">
        <v>65</v>
      </c>
      <c r="J21" s="22">
        <v>248000</v>
      </c>
      <c r="K21" s="132">
        <f t="shared" si="1"/>
        <v>0.9990489919354838</v>
      </c>
      <c r="L21" s="22">
        <v>247764.15</v>
      </c>
      <c r="M21" s="102"/>
      <c r="N21" s="176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  <c r="IU21" s="74"/>
      <c r="IV21" s="74"/>
    </row>
    <row r="22" spans="1:256" s="14" customFormat="1" outlineLevel="1" x14ac:dyDescent="0.25">
      <c r="A22" s="36"/>
      <c r="B22" s="36" t="s">
        <v>170</v>
      </c>
      <c r="C22" s="70" t="s">
        <v>171</v>
      </c>
      <c r="D22" s="80">
        <v>43738</v>
      </c>
      <c r="E22" s="55"/>
      <c r="F22" s="22">
        <v>248000</v>
      </c>
      <c r="G22" s="132">
        <f t="shared" si="0"/>
        <v>0.99783798387096778</v>
      </c>
      <c r="H22" s="22">
        <v>247463.82</v>
      </c>
      <c r="I22" s="104" t="s">
        <v>65</v>
      </c>
      <c r="J22" s="22">
        <v>248000</v>
      </c>
      <c r="K22" s="132">
        <f t="shared" si="1"/>
        <v>0.99765399193548387</v>
      </c>
      <c r="L22" s="22">
        <v>247418.19</v>
      </c>
      <c r="M22" s="102"/>
      <c r="N22" s="176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  <c r="GS22" s="74"/>
      <c r="GT22" s="74"/>
      <c r="GU22" s="74"/>
      <c r="GV22" s="74"/>
      <c r="GW22" s="74"/>
      <c r="GX22" s="74"/>
      <c r="GY22" s="74"/>
      <c r="GZ22" s="74"/>
      <c r="HA22" s="74"/>
      <c r="HB22" s="74"/>
      <c r="HC22" s="74"/>
      <c r="HD22" s="74"/>
      <c r="HE22" s="74"/>
      <c r="HF22" s="74"/>
      <c r="HG22" s="74"/>
      <c r="HH22" s="74"/>
      <c r="HI22" s="74"/>
      <c r="HJ22" s="74"/>
      <c r="HK22" s="74"/>
      <c r="HL22" s="74"/>
      <c r="HM22" s="74"/>
      <c r="HN22" s="74"/>
      <c r="HO22" s="74"/>
      <c r="HP22" s="74"/>
      <c r="HQ22" s="74"/>
      <c r="HR22" s="74"/>
      <c r="HS22" s="74"/>
      <c r="HT22" s="74"/>
      <c r="HU22" s="74"/>
      <c r="HV22" s="74"/>
      <c r="HW22" s="74"/>
      <c r="HX22" s="74"/>
      <c r="HY22" s="74"/>
      <c r="HZ22" s="74"/>
      <c r="IA22" s="74"/>
      <c r="IB22" s="74"/>
      <c r="IC22" s="74"/>
      <c r="ID22" s="74"/>
      <c r="IE22" s="74"/>
      <c r="IF22" s="74"/>
      <c r="IG22" s="74"/>
      <c r="IH22" s="74"/>
      <c r="II22" s="74"/>
      <c r="IJ22" s="74"/>
      <c r="IK22" s="74"/>
      <c r="IL22" s="74"/>
      <c r="IM22" s="74"/>
      <c r="IN22" s="74"/>
      <c r="IO22" s="74"/>
      <c r="IP22" s="74"/>
      <c r="IQ22" s="74"/>
      <c r="IR22" s="74"/>
      <c r="IS22" s="74"/>
      <c r="IT22" s="74"/>
      <c r="IU22" s="74"/>
      <c r="IV22" s="74"/>
    </row>
    <row r="23" spans="1:256" s="14" customFormat="1" outlineLevel="1" x14ac:dyDescent="0.25">
      <c r="A23" s="36"/>
      <c r="B23" s="36" t="s">
        <v>179</v>
      </c>
      <c r="C23" s="70" t="s">
        <v>173</v>
      </c>
      <c r="D23" s="80">
        <v>43738</v>
      </c>
      <c r="E23" s="55"/>
      <c r="F23" s="22">
        <v>248000</v>
      </c>
      <c r="G23" s="132">
        <f t="shared" si="0"/>
        <v>0.99733100806451613</v>
      </c>
      <c r="H23" s="22">
        <v>247338.09</v>
      </c>
      <c r="I23" s="104" t="s">
        <v>65</v>
      </c>
      <c r="J23" s="22">
        <v>248000</v>
      </c>
      <c r="K23" s="132">
        <f t="shared" si="1"/>
        <v>0.99728000000000006</v>
      </c>
      <c r="L23" s="22">
        <v>247325.44</v>
      </c>
      <c r="M23" s="102"/>
      <c r="N23" s="176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  <c r="GS23" s="74"/>
      <c r="GT23" s="74"/>
      <c r="GU23" s="74"/>
      <c r="GV23" s="74"/>
      <c r="GW23" s="74"/>
      <c r="GX23" s="74"/>
      <c r="GY23" s="74"/>
      <c r="GZ23" s="74"/>
      <c r="HA23" s="74"/>
      <c r="HB23" s="74"/>
      <c r="HC23" s="74"/>
      <c r="HD23" s="74"/>
      <c r="HE23" s="74"/>
      <c r="HF23" s="74"/>
      <c r="HG23" s="74"/>
      <c r="HH23" s="74"/>
      <c r="HI23" s="74"/>
      <c r="HJ23" s="74"/>
      <c r="HK23" s="74"/>
      <c r="HL23" s="74"/>
      <c r="HM23" s="74"/>
      <c r="HN23" s="74"/>
      <c r="HO23" s="74"/>
      <c r="HP23" s="74"/>
      <c r="HQ23" s="74"/>
      <c r="HR23" s="74"/>
      <c r="HS23" s="74"/>
      <c r="HT23" s="74"/>
      <c r="HU23" s="74"/>
      <c r="HV23" s="74"/>
      <c r="HW23" s="74"/>
      <c r="HX23" s="74"/>
      <c r="HY23" s="74"/>
      <c r="HZ23" s="74"/>
      <c r="IA23" s="74"/>
      <c r="IB23" s="74"/>
      <c r="IC23" s="74"/>
      <c r="ID23" s="74"/>
      <c r="IE23" s="74"/>
      <c r="IF23" s="74"/>
      <c r="IG23" s="74"/>
      <c r="IH23" s="74"/>
      <c r="II23" s="74"/>
      <c r="IJ23" s="74"/>
      <c r="IK23" s="74"/>
      <c r="IL23" s="74"/>
      <c r="IM23" s="74"/>
      <c r="IN23" s="74"/>
      <c r="IO23" s="74"/>
      <c r="IP23" s="74"/>
      <c r="IQ23" s="74"/>
      <c r="IR23" s="74"/>
      <c r="IS23" s="74"/>
      <c r="IT23" s="74"/>
      <c r="IU23" s="74"/>
      <c r="IV23" s="74"/>
    </row>
    <row r="24" spans="1:256" s="14" customFormat="1" outlineLevel="1" x14ac:dyDescent="0.25">
      <c r="A24" s="36"/>
      <c r="B24" s="36" t="s">
        <v>174</v>
      </c>
      <c r="C24" s="70" t="s">
        <v>175</v>
      </c>
      <c r="D24" s="80">
        <v>43917</v>
      </c>
      <c r="E24" s="55"/>
      <c r="F24" s="22">
        <v>1000000</v>
      </c>
      <c r="G24" s="132">
        <f t="shared" si="0"/>
        <v>0.99360000000000004</v>
      </c>
      <c r="H24" s="22">
        <v>993600</v>
      </c>
      <c r="I24" s="104" t="s">
        <v>65</v>
      </c>
      <c r="J24" s="22">
        <v>1000000</v>
      </c>
      <c r="K24" s="132">
        <f t="shared" si="1"/>
        <v>0.99650000000000005</v>
      </c>
      <c r="L24" s="22">
        <v>996500</v>
      </c>
      <c r="M24" s="102"/>
      <c r="N24" s="176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4"/>
      <c r="HS24" s="74"/>
      <c r="HT24" s="74"/>
      <c r="HU24" s="74"/>
      <c r="HV24" s="74"/>
      <c r="HW24" s="74"/>
      <c r="HX24" s="74"/>
      <c r="HY24" s="74"/>
      <c r="HZ24" s="74"/>
      <c r="IA24" s="74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  <c r="IR24" s="74"/>
      <c r="IS24" s="74"/>
      <c r="IT24" s="74"/>
      <c r="IU24" s="74"/>
      <c r="IV24" s="74"/>
    </row>
    <row r="25" spans="1:256" s="14" customFormat="1" outlineLevel="1" x14ac:dyDescent="0.25">
      <c r="A25" s="36"/>
      <c r="B25" s="36" t="s">
        <v>176</v>
      </c>
      <c r="C25" s="70" t="s">
        <v>177</v>
      </c>
      <c r="D25" s="80">
        <v>43920</v>
      </c>
      <c r="E25" s="55"/>
      <c r="F25" s="22">
        <v>246000</v>
      </c>
      <c r="G25" s="132">
        <f t="shared" si="0"/>
        <v>1</v>
      </c>
      <c r="H25" s="22">
        <v>246000</v>
      </c>
      <c r="I25" s="104" t="s">
        <v>65</v>
      </c>
      <c r="J25" s="22">
        <v>246000</v>
      </c>
      <c r="K25" s="132">
        <f t="shared" si="1"/>
        <v>1</v>
      </c>
      <c r="L25" s="22">
        <v>246000</v>
      </c>
      <c r="M25" s="102"/>
      <c r="N25" s="176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  <c r="IU25" s="74"/>
      <c r="IV25" s="74"/>
    </row>
    <row r="26" spans="1:256" s="14" customFormat="1" outlineLevel="1" x14ac:dyDescent="0.25">
      <c r="A26" s="36"/>
      <c r="B26" s="36" t="s">
        <v>144</v>
      </c>
      <c r="C26" s="70" t="s">
        <v>145</v>
      </c>
      <c r="D26" s="80">
        <v>43454</v>
      </c>
      <c r="E26" s="55"/>
      <c r="F26" s="22">
        <v>750000</v>
      </c>
      <c r="G26" s="132">
        <f t="shared" ref="G26:G27" si="2">+H26/F26</f>
        <v>0.99750000000000005</v>
      </c>
      <c r="H26" s="22">
        <v>748125</v>
      </c>
      <c r="I26" s="104" t="s">
        <v>65</v>
      </c>
      <c r="J26" s="22">
        <v>0</v>
      </c>
      <c r="K26" s="132"/>
      <c r="L26" s="22">
        <v>0</v>
      </c>
      <c r="M26" s="102"/>
      <c r="N26" s="176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  <c r="IU26" s="74"/>
      <c r="IV26" s="74"/>
    </row>
    <row r="27" spans="1:256" s="14" customFormat="1" outlineLevel="1" x14ac:dyDescent="0.25">
      <c r="A27" s="36"/>
      <c r="B27" s="36" t="s">
        <v>182</v>
      </c>
      <c r="C27" s="70"/>
      <c r="D27" s="80">
        <v>43465</v>
      </c>
      <c r="E27" s="55"/>
      <c r="F27" s="22">
        <v>1125.9000000000001</v>
      </c>
      <c r="G27" s="132">
        <f t="shared" si="2"/>
        <v>1</v>
      </c>
      <c r="H27" s="22">
        <v>1125.9000000000001</v>
      </c>
      <c r="I27" s="104" t="s">
        <v>65</v>
      </c>
      <c r="J27" s="22">
        <v>0</v>
      </c>
      <c r="K27" s="132"/>
      <c r="L27" s="22">
        <v>0</v>
      </c>
      <c r="M27" s="102"/>
      <c r="N27" s="176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  <c r="IU27" s="74"/>
      <c r="IV27" s="74"/>
    </row>
    <row r="28" spans="1:256" s="14" customFormat="1" ht="12" customHeight="1" x14ac:dyDescent="0.25">
      <c r="A28" s="36" t="s">
        <v>85</v>
      </c>
      <c r="B28" s="95"/>
      <c r="C28" s="120"/>
      <c r="D28" s="128"/>
      <c r="E28" s="55"/>
      <c r="F28" s="58">
        <f>SUM(F7:F27)</f>
        <v>26135271.199999999</v>
      </c>
      <c r="G28" s="133"/>
      <c r="H28" s="58">
        <f>SUM(H7:H27)</f>
        <v>26092129.800000004</v>
      </c>
      <c r="I28" s="99"/>
      <c r="J28" s="58">
        <f>SUM(J7:J27)</f>
        <v>37234541.710000001</v>
      </c>
      <c r="K28" s="133"/>
      <c r="L28" s="58">
        <f>SUM(L7:L27)</f>
        <v>37203819.579999998</v>
      </c>
      <c r="M28" s="100"/>
      <c r="N28" s="176">
        <f>SUM(L28-H28)</f>
        <v>11111689.779999994</v>
      </c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  <c r="IV28" s="74"/>
    </row>
    <row r="29" spans="1:256" s="14" customFormat="1" ht="12" customHeight="1" x14ac:dyDescent="0.25">
      <c r="A29" s="36"/>
      <c r="B29" s="95"/>
      <c r="C29" s="120"/>
      <c r="D29" s="128"/>
      <c r="E29" s="55"/>
      <c r="F29" s="58"/>
      <c r="G29" s="133"/>
      <c r="H29" s="58"/>
      <c r="I29" s="99"/>
      <c r="J29" s="58"/>
      <c r="K29" s="133"/>
      <c r="L29" s="58"/>
      <c r="M29" s="100"/>
      <c r="N29" s="176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  <c r="IR29" s="74"/>
      <c r="IS29" s="74"/>
      <c r="IT29" s="74"/>
      <c r="IU29" s="74"/>
      <c r="IV29" s="74"/>
    </row>
    <row r="30" spans="1:256" s="14" customFormat="1" x14ac:dyDescent="0.25">
      <c r="A30" s="36" t="s">
        <v>7</v>
      </c>
      <c r="B30" s="36" t="s">
        <v>139</v>
      </c>
      <c r="C30" s="70"/>
      <c r="D30" s="80">
        <v>43465</v>
      </c>
      <c r="E30" s="55"/>
      <c r="F30" s="54">
        <v>1536340.29</v>
      </c>
      <c r="G30" s="133">
        <f t="shared" ref="G30" si="3">H30/F30</f>
        <v>1</v>
      </c>
      <c r="H30" s="54">
        <v>1536340.29</v>
      </c>
      <c r="I30" s="104" t="s">
        <v>65</v>
      </c>
      <c r="J30" s="54">
        <v>1542156.24</v>
      </c>
      <c r="K30" s="133">
        <f t="shared" ref="K30:K67" si="4">L30/J30</f>
        <v>1</v>
      </c>
      <c r="L30" s="54">
        <v>1542156.24</v>
      </c>
      <c r="M30" s="102"/>
      <c r="N30" s="106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  <c r="IU30" s="74"/>
      <c r="IV30" s="74"/>
    </row>
    <row r="31" spans="1:256" s="14" customFormat="1" x14ac:dyDescent="0.25">
      <c r="A31" s="36"/>
      <c r="B31" s="36"/>
      <c r="C31" s="70"/>
      <c r="D31" s="80"/>
      <c r="E31" s="55"/>
      <c r="F31" s="58">
        <f>SUM(F30)</f>
        <v>1536340.29</v>
      </c>
      <c r="G31" s="133"/>
      <c r="H31" s="58">
        <f>SUM(H30)</f>
        <v>1536340.29</v>
      </c>
      <c r="I31" s="99"/>
      <c r="J31" s="58">
        <f>SUM(J30)</f>
        <v>1542156.24</v>
      </c>
      <c r="K31" s="133"/>
      <c r="L31" s="58">
        <f>SUM(L30)</f>
        <v>1542156.24</v>
      </c>
      <c r="M31" s="100"/>
      <c r="N31" s="106">
        <f>SUM(L31-H31)</f>
        <v>5815.9499999999534</v>
      </c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  <c r="IU31" s="74"/>
      <c r="IV31" s="74"/>
    </row>
    <row r="32" spans="1:256" s="14" customFormat="1" x14ac:dyDescent="0.25">
      <c r="A32" s="36"/>
      <c r="B32" s="36"/>
      <c r="C32" s="70"/>
      <c r="D32" s="80"/>
      <c r="E32" s="55"/>
      <c r="F32" s="58"/>
      <c r="G32" s="133"/>
      <c r="H32" s="58"/>
      <c r="I32" s="99"/>
      <c r="J32" s="58"/>
      <c r="K32" s="133"/>
      <c r="L32" s="58"/>
      <c r="M32" s="100"/>
      <c r="N32" s="106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  <c r="IR32" s="74"/>
      <c r="IS32" s="74"/>
      <c r="IT32" s="74"/>
      <c r="IU32" s="74"/>
      <c r="IV32" s="74"/>
    </row>
    <row r="33" spans="1:256" s="14" customFormat="1" x14ac:dyDescent="0.25">
      <c r="A33" s="36" t="s">
        <v>87</v>
      </c>
      <c r="B33" s="36" t="s">
        <v>139</v>
      </c>
      <c r="C33" s="70"/>
      <c r="D33" s="80">
        <v>43465</v>
      </c>
      <c r="E33" s="55"/>
      <c r="F33" s="22">
        <v>2913.51</v>
      </c>
      <c r="G33" s="133">
        <f t="shared" ref="G33" si="5">H33/F33</f>
        <v>1</v>
      </c>
      <c r="H33" s="22">
        <v>2913.51</v>
      </c>
      <c r="I33" s="99" t="s">
        <v>65</v>
      </c>
      <c r="J33" s="22">
        <v>2924.54</v>
      </c>
      <c r="K33" s="133">
        <f t="shared" si="4"/>
        <v>1</v>
      </c>
      <c r="L33" s="22">
        <v>2924.54</v>
      </c>
      <c r="M33" s="102"/>
      <c r="N33" s="106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  <c r="IU33" s="74"/>
      <c r="IV33" s="74"/>
    </row>
    <row r="34" spans="1:256" s="14" customFormat="1" x14ac:dyDescent="0.25">
      <c r="A34" s="36"/>
      <c r="B34" s="36"/>
      <c r="C34" s="70"/>
      <c r="D34" s="80"/>
      <c r="E34" s="55"/>
      <c r="F34" s="58">
        <f>SUM(F33:F33)</f>
        <v>2913.51</v>
      </c>
      <c r="G34" s="133"/>
      <c r="H34" s="58">
        <f>SUM(H33:H33)</f>
        <v>2913.51</v>
      </c>
      <c r="I34" s="99"/>
      <c r="J34" s="58">
        <f>SUM(J33:J33)</f>
        <v>2924.54</v>
      </c>
      <c r="K34" s="133"/>
      <c r="L34" s="58">
        <f>SUM(L33:L33)</f>
        <v>2924.54</v>
      </c>
      <c r="M34" s="100"/>
      <c r="N34" s="106">
        <f>SUM(L34-H34)</f>
        <v>11.029999999999745</v>
      </c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  <c r="IU34" s="74"/>
      <c r="IV34" s="74"/>
    </row>
    <row r="35" spans="1:256" s="14" customFormat="1" x14ac:dyDescent="0.25">
      <c r="A35" s="36"/>
      <c r="B35" s="36"/>
      <c r="C35" s="70"/>
      <c r="D35" s="80"/>
      <c r="E35" s="55"/>
      <c r="F35" s="58"/>
      <c r="G35" s="133"/>
      <c r="H35" s="58"/>
      <c r="I35" s="99"/>
      <c r="J35" s="58"/>
      <c r="K35" s="133"/>
      <c r="L35" s="58"/>
      <c r="M35" s="100"/>
      <c r="N35" s="106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  <c r="IR35" s="74"/>
      <c r="IS35" s="74"/>
      <c r="IT35" s="74"/>
      <c r="IU35" s="74"/>
      <c r="IV35" s="74"/>
    </row>
    <row r="36" spans="1:256" s="14" customFormat="1" x14ac:dyDescent="0.25">
      <c r="A36" s="36" t="s">
        <v>8</v>
      </c>
      <c r="B36" s="36" t="s">
        <v>139</v>
      </c>
      <c r="C36" s="70"/>
      <c r="D36" s="80">
        <v>43465</v>
      </c>
      <c r="E36" s="55"/>
      <c r="F36" s="22">
        <v>12895.36</v>
      </c>
      <c r="G36" s="133">
        <f t="shared" ref="G36" si="6">H36/F36</f>
        <v>1</v>
      </c>
      <c r="H36" s="22">
        <v>12895.36</v>
      </c>
      <c r="I36" s="104" t="s">
        <v>65</v>
      </c>
      <c r="J36" s="22">
        <v>12944.18</v>
      </c>
      <c r="K36" s="133">
        <f t="shared" si="4"/>
        <v>1</v>
      </c>
      <c r="L36" s="22">
        <v>12944.18</v>
      </c>
      <c r="M36" s="102"/>
      <c r="N36" s="106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  <c r="HK36" s="74"/>
      <c r="HL36" s="74"/>
      <c r="HM36" s="74"/>
      <c r="HN36" s="74"/>
      <c r="HO36" s="74"/>
      <c r="HP36" s="74"/>
      <c r="HQ36" s="74"/>
      <c r="HR36" s="74"/>
      <c r="HS36" s="74"/>
      <c r="HT36" s="74"/>
      <c r="HU36" s="74"/>
      <c r="HV36" s="74"/>
      <c r="HW36" s="74"/>
      <c r="HX36" s="74"/>
      <c r="HY36" s="74"/>
      <c r="HZ36" s="74"/>
      <c r="IA36" s="74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  <c r="IO36" s="74"/>
      <c r="IP36" s="74"/>
      <c r="IQ36" s="74"/>
      <c r="IR36" s="74"/>
      <c r="IS36" s="74"/>
      <c r="IT36" s="74"/>
      <c r="IU36" s="74"/>
      <c r="IV36" s="74"/>
    </row>
    <row r="37" spans="1:256" s="14" customFormat="1" x14ac:dyDescent="0.25">
      <c r="A37" s="36"/>
      <c r="B37" s="36"/>
      <c r="C37" s="70"/>
      <c r="D37" s="80"/>
      <c r="E37" s="55"/>
      <c r="F37" s="58">
        <f>SUM(F36)</f>
        <v>12895.36</v>
      </c>
      <c r="G37" s="133"/>
      <c r="H37" s="58">
        <f>SUM(H36)</f>
        <v>12895.36</v>
      </c>
      <c r="I37" s="99"/>
      <c r="J37" s="58">
        <f>SUM(J36)</f>
        <v>12944.18</v>
      </c>
      <c r="K37" s="133"/>
      <c r="L37" s="58">
        <f>SUM(L36)</f>
        <v>12944.18</v>
      </c>
      <c r="M37" s="100"/>
      <c r="N37" s="106">
        <f>SUM(L37-H37)</f>
        <v>48.819999999999709</v>
      </c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  <c r="EO37" s="74"/>
      <c r="EP37" s="74"/>
      <c r="EQ37" s="74"/>
      <c r="ER37" s="74"/>
      <c r="ES37" s="74"/>
      <c r="ET37" s="74"/>
      <c r="EU37" s="74"/>
      <c r="EV37" s="74"/>
      <c r="EW37" s="74"/>
      <c r="EX37" s="74"/>
      <c r="EY37" s="74"/>
      <c r="EZ37" s="74"/>
      <c r="FA37" s="74"/>
      <c r="FB37" s="74"/>
      <c r="FC37" s="74"/>
      <c r="FD37" s="74"/>
      <c r="FE37" s="74"/>
      <c r="FF37" s="74"/>
      <c r="FG37" s="74"/>
      <c r="FH37" s="74"/>
      <c r="FI37" s="74"/>
      <c r="FJ37" s="74"/>
      <c r="FK37" s="74"/>
      <c r="FL37" s="74"/>
      <c r="FM37" s="74"/>
      <c r="FN37" s="74"/>
      <c r="FO37" s="74"/>
      <c r="FP37" s="74"/>
      <c r="FQ37" s="74"/>
      <c r="FR37" s="74"/>
      <c r="FS37" s="74"/>
      <c r="FT37" s="74"/>
      <c r="FU37" s="74"/>
      <c r="FV37" s="74"/>
      <c r="FW37" s="74"/>
      <c r="FX37" s="74"/>
      <c r="FY37" s="74"/>
      <c r="FZ37" s="74"/>
      <c r="GA37" s="74"/>
      <c r="GB37" s="74"/>
      <c r="GC37" s="74"/>
      <c r="GD37" s="74"/>
      <c r="GE37" s="74"/>
      <c r="GF37" s="74"/>
      <c r="GG37" s="74"/>
      <c r="GH37" s="74"/>
      <c r="GI37" s="74"/>
      <c r="GJ37" s="74"/>
      <c r="GK37" s="74"/>
      <c r="GL37" s="74"/>
      <c r="GM37" s="74"/>
      <c r="GN37" s="74"/>
      <c r="GO37" s="74"/>
      <c r="GP37" s="74"/>
      <c r="GQ37" s="74"/>
      <c r="GR37" s="74"/>
      <c r="GS37" s="74"/>
      <c r="GT37" s="74"/>
      <c r="GU37" s="74"/>
      <c r="GV37" s="74"/>
      <c r="GW37" s="74"/>
      <c r="GX37" s="74"/>
      <c r="GY37" s="74"/>
      <c r="GZ37" s="74"/>
      <c r="HA37" s="74"/>
      <c r="HB37" s="74"/>
      <c r="HC37" s="74"/>
      <c r="HD37" s="74"/>
      <c r="HE37" s="74"/>
      <c r="HF37" s="74"/>
      <c r="HG37" s="74"/>
      <c r="HH37" s="74"/>
      <c r="HI37" s="74"/>
      <c r="HJ37" s="74"/>
      <c r="HK37" s="74"/>
      <c r="HL37" s="74"/>
      <c r="HM37" s="74"/>
      <c r="HN37" s="74"/>
      <c r="HO37" s="74"/>
      <c r="HP37" s="74"/>
      <c r="HQ37" s="74"/>
      <c r="HR37" s="74"/>
      <c r="HS37" s="74"/>
      <c r="HT37" s="74"/>
      <c r="HU37" s="74"/>
      <c r="HV37" s="74"/>
      <c r="HW37" s="74"/>
      <c r="HX37" s="74"/>
      <c r="HY37" s="74"/>
      <c r="HZ37" s="74"/>
      <c r="IA37" s="74"/>
      <c r="IB37" s="74"/>
      <c r="IC37" s="74"/>
      <c r="ID37" s="74"/>
      <c r="IE37" s="74"/>
      <c r="IF37" s="74"/>
      <c r="IG37" s="74"/>
      <c r="IH37" s="74"/>
      <c r="II37" s="74"/>
      <c r="IJ37" s="74"/>
      <c r="IK37" s="74"/>
      <c r="IL37" s="74"/>
      <c r="IM37" s="74"/>
      <c r="IN37" s="74"/>
      <c r="IO37" s="74"/>
      <c r="IP37" s="74"/>
      <c r="IQ37" s="74"/>
      <c r="IR37" s="74"/>
      <c r="IS37" s="74"/>
      <c r="IT37" s="74"/>
      <c r="IU37" s="74"/>
      <c r="IV37" s="74"/>
    </row>
    <row r="38" spans="1:256" s="14" customFormat="1" ht="12" customHeight="1" x14ac:dyDescent="0.25">
      <c r="A38" s="36"/>
      <c r="B38" s="95"/>
      <c r="C38" s="120"/>
      <c r="D38" s="128"/>
      <c r="E38" s="55"/>
      <c r="F38" s="58"/>
      <c r="G38" s="133"/>
      <c r="H38" s="58"/>
      <c r="I38" s="99"/>
      <c r="J38" s="58"/>
      <c r="K38" s="133"/>
      <c r="L38" s="58"/>
      <c r="M38" s="100"/>
      <c r="N38" s="106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4"/>
      <c r="EY38" s="74"/>
      <c r="EZ38" s="74"/>
      <c r="FA38" s="74"/>
      <c r="FB38" s="74"/>
      <c r="FC38" s="74"/>
      <c r="FD38" s="74"/>
      <c r="FE38" s="74"/>
      <c r="FF38" s="74"/>
      <c r="FG38" s="74"/>
      <c r="FH38" s="74"/>
      <c r="FI38" s="74"/>
      <c r="FJ38" s="74"/>
      <c r="FK38" s="74"/>
      <c r="FL38" s="74"/>
      <c r="FM38" s="74"/>
      <c r="FN38" s="74"/>
      <c r="FO38" s="74"/>
      <c r="FP38" s="74"/>
      <c r="FQ38" s="74"/>
      <c r="FR38" s="74"/>
      <c r="FS38" s="74"/>
      <c r="FT38" s="74"/>
      <c r="FU38" s="74"/>
      <c r="FV38" s="74"/>
      <c r="FW38" s="74"/>
      <c r="FX38" s="74"/>
      <c r="FY38" s="74"/>
      <c r="FZ38" s="74"/>
      <c r="GA38" s="74"/>
      <c r="GB38" s="74"/>
      <c r="GC38" s="74"/>
      <c r="GD38" s="74"/>
      <c r="GE38" s="74"/>
      <c r="GF38" s="74"/>
      <c r="GG38" s="74"/>
      <c r="GH38" s="74"/>
      <c r="GI38" s="74"/>
      <c r="GJ38" s="74"/>
      <c r="GK38" s="74"/>
      <c r="GL38" s="74"/>
      <c r="GM38" s="74"/>
      <c r="GN38" s="74"/>
      <c r="GO38" s="74"/>
      <c r="GP38" s="74"/>
      <c r="GQ38" s="74"/>
      <c r="GR38" s="74"/>
      <c r="GS38" s="74"/>
      <c r="GT38" s="74"/>
      <c r="GU38" s="74"/>
      <c r="GV38" s="74"/>
      <c r="GW38" s="74"/>
      <c r="GX38" s="74"/>
      <c r="GY38" s="74"/>
      <c r="GZ38" s="74"/>
      <c r="HA38" s="74"/>
      <c r="HB38" s="74"/>
      <c r="HC38" s="74"/>
      <c r="HD38" s="74"/>
      <c r="HE38" s="74"/>
      <c r="HF38" s="74"/>
      <c r="HG38" s="74"/>
      <c r="HH38" s="74"/>
      <c r="HI38" s="74"/>
      <c r="HJ38" s="74"/>
      <c r="HK38" s="74"/>
      <c r="HL38" s="74"/>
      <c r="HM38" s="74"/>
      <c r="HN38" s="74"/>
      <c r="HO38" s="74"/>
      <c r="HP38" s="74"/>
      <c r="HQ38" s="74"/>
      <c r="HR38" s="74"/>
      <c r="HS38" s="74"/>
      <c r="HT38" s="74"/>
      <c r="HU38" s="74"/>
      <c r="HV38" s="74"/>
      <c r="HW38" s="74"/>
      <c r="HX38" s="74"/>
      <c r="HY38" s="74"/>
      <c r="HZ38" s="74"/>
      <c r="IA38" s="74"/>
      <c r="IB38" s="74"/>
      <c r="IC38" s="74"/>
      <c r="ID38" s="74"/>
      <c r="IE38" s="74"/>
      <c r="IF38" s="74"/>
      <c r="IG38" s="74"/>
      <c r="IH38" s="74"/>
      <c r="II38" s="74"/>
      <c r="IJ38" s="74"/>
      <c r="IK38" s="74"/>
      <c r="IL38" s="74"/>
      <c r="IM38" s="74"/>
      <c r="IN38" s="74"/>
      <c r="IO38" s="74"/>
      <c r="IP38" s="74"/>
      <c r="IQ38" s="74"/>
      <c r="IR38" s="74"/>
      <c r="IS38" s="74"/>
      <c r="IT38" s="74"/>
      <c r="IU38" s="74"/>
      <c r="IV38" s="74"/>
    </row>
    <row r="39" spans="1:256" s="14" customFormat="1" ht="12" customHeight="1" x14ac:dyDescent="0.25">
      <c r="A39" s="36"/>
      <c r="B39" s="95"/>
      <c r="C39" s="120"/>
      <c r="D39" s="128"/>
      <c r="E39" s="55"/>
      <c r="F39" s="58"/>
      <c r="G39" s="133"/>
      <c r="H39" s="58"/>
      <c r="I39" s="99"/>
      <c r="J39" s="58"/>
      <c r="K39" s="133"/>
      <c r="L39" s="58"/>
      <c r="M39" s="100"/>
      <c r="N39" s="106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  <c r="EN39" s="74"/>
      <c r="EO39" s="74"/>
      <c r="EP39" s="74"/>
      <c r="EQ39" s="74"/>
      <c r="ER39" s="74"/>
      <c r="ES39" s="74"/>
      <c r="ET39" s="74"/>
      <c r="EU39" s="74"/>
      <c r="EV39" s="74"/>
      <c r="EW39" s="74"/>
      <c r="EX39" s="74"/>
      <c r="EY39" s="74"/>
      <c r="EZ39" s="74"/>
      <c r="FA39" s="74"/>
      <c r="FB39" s="74"/>
      <c r="FC39" s="74"/>
      <c r="FD39" s="74"/>
      <c r="FE39" s="74"/>
      <c r="FF39" s="74"/>
      <c r="FG39" s="74"/>
      <c r="FH39" s="74"/>
      <c r="FI39" s="74"/>
      <c r="FJ39" s="74"/>
      <c r="FK39" s="74"/>
      <c r="FL39" s="74"/>
      <c r="FM39" s="74"/>
      <c r="FN39" s="74"/>
      <c r="FO39" s="74"/>
      <c r="FP39" s="74"/>
      <c r="FQ39" s="74"/>
      <c r="FR39" s="74"/>
      <c r="FS39" s="74"/>
      <c r="FT39" s="74"/>
      <c r="FU39" s="74"/>
      <c r="FV39" s="74"/>
      <c r="FW39" s="74"/>
      <c r="FX39" s="74"/>
      <c r="FY39" s="74"/>
      <c r="FZ39" s="74"/>
      <c r="GA39" s="74"/>
      <c r="GB39" s="74"/>
      <c r="GC39" s="74"/>
      <c r="GD39" s="74"/>
      <c r="GE39" s="74"/>
      <c r="GF39" s="74"/>
      <c r="GG39" s="74"/>
      <c r="GH39" s="74"/>
      <c r="GI39" s="74"/>
      <c r="GJ39" s="74"/>
      <c r="GK39" s="74"/>
      <c r="GL39" s="74"/>
      <c r="GM39" s="74"/>
      <c r="GN39" s="74"/>
      <c r="GO39" s="74"/>
      <c r="GP39" s="74"/>
      <c r="GQ39" s="74"/>
      <c r="GR39" s="74"/>
      <c r="GS39" s="74"/>
      <c r="GT39" s="74"/>
      <c r="GU39" s="74"/>
      <c r="GV39" s="74"/>
      <c r="GW39" s="74"/>
      <c r="GX39" s="74"/>
      <c r="GY39" s="74"/>
      <c r="GZ39" s="74"/>
      <c r="HA39" s="74"/>
      <c r="HB39" s="74"/>
      <c r="HC39" s="74"/>
      <c r="HD39" s="74"/>
      <c r="HE39" s="74"/>
      <c r="HF39" s="74"/>
      <c r="HG39" s="74"/>
      <c r="HH39" s="74"/>
      <c r="HI39" s="74"/>
      <c r="HJ39" s="74"/>
      <c r="HK39" s="74"/>
      <c r="HL39" s="74"/>
      <c r="HM39" s="74"/>
      <c r="HN39" s="74"/>
      <c r="HO39" s="74"/>
      <c r="HP39" s="74"/>
      <c r="HQ39" s="74"/>
      <c r="HR39" s="74"/>
      <c r="HS39" s="74"/>
      <c r="HT39" s="74"/>
      <c r="HU39" s="74"/>
      <c r="HV39" s="74"/>
      <c r="HW39" s="74"/>
      <c r="HX39" s="74"/>
      <c r="HY39" s="74"/>
      <c r="HZ39" s="74"/>
      <c r="IA39" s="74"/>
      <c r="IB39" s="74"/>
      <c r="IC39" s="74"/>
      <c r="ID39" s="74"/>
      <c r="IE39" s="74"/>
      <c r="IF39" s="74"/>
      <c r="IG39" s="74"/>
      <c r="IH39" s="74"/>
      <c r="II39" s="74"/>
      <c r="IJ39" s="74"/>
      <c r="IK39" s="74"/>
      <c r="IL39" s="74"/>
      <c r="IM39" s="74"/>
      <c r="IN39" s="74"/>
      <c r="IO39" s="74"/>
      <c r="IP39" s="74"/>
      <c r="IQ39" s="74"/>
      <c r="IR39" s="74"/>
      <c r="IS39" s="74"/>
      <c r="IT39" s="74"/>
      <c r="IU39" s="74"/>
      <c r="IV39" s="74"/>
    </row>
    <row r="40" spans="1:256" s="14" customFormat="1" ht="12" customHeight="1" x14ac:dyDescent="0.25">
      <c r="A40" s="36"/>
      <c r="B40" s="95"/>
      <c r="C40" s="120"/>
      <c r="D40" s="128"/>
      <c r="E40" s="55"/>
      <c r="F40" s="58"/>
      <c r="G40" s="133"/>
      <c r="H40" s="58"/>
      <c r="I40" s="99"/>
      <c r="J40" s="58"/>
      <c r="K40" s="133"/>
      <c r="L40" s="58"/>
      <c r="M40" s="100"/>
      <c r="N40" s="106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  <c r="EN40" s="74"/>
      <c r="EO40" s="74"/>
      <c r="EP40" s="74"/>
      <c r="EQ40" s="74"/>
      <c r="ER40" s="74"/>
      <c r="ES40" s="74"/>
      <c r="ET40" s="74"/>
      <c r="EU40" s="74"/>
      <c r="EV40" s="74"/>
      <c r="EW40" s="74"/>
      <c r="EX40" s="74"/>
      <c r="EY40" s="74"/>
      <c r="EZ40" s="74"/>
      <c r="FA40" s="74"/>
      <c r="FB40" s="74"/>
      <c r="FC40" s="74"/>
      <c r="FD40" s="74"/>
      <c r="FE40" s="74"/>
      <c r="FF40" s="74"/>
      <c r="FG40" s="74"/>
      <c r="FH40" s="74"/>
      <c r="FI40" s="74"/>
      <c r="FJ40" s="74"/>
      <c r="FK40" s="74"/>
      <c r="FL40" s="74"/>
      <c r="FM40" s="74"/>
      <c r="FN40" s="74"/>
      <c r="FO40" s="74"/>
      <c r="FP40" s="74"/>
      <c r="FQ40" s="74"/>
      <c r="FR40" s="74"/>
      <c r="FS40" s="74"/>
      <c r="FT40" s="74"/>
      <c r="FU40" s="74"/>
      <c r="FV40" s="74"/>
      <c r="FW40" s="74"/>
      <c r="FX40" s="74"/>
      <c r="FY40" s="74"/>
      <c r="FZ40" s="74"/>
      <c r="GA40" s="74"/>
      <c r="GB40" s="74"/>
      <c r="GC40" s="74"/>
      <c r="GD40" s="74"/>
      <c r="GE40" s="74"/>
      <c r="GF40" s="74"/>
      <c r="GG40" s="74"/>
      <c r="GH40" s="74"/>
      <c r="GI40" s="74"/>
      <c r="GJ40" s="74"/>
      <c r="GK40" s="74"/>
      <c r="GL40" s="74"/>
      <c r="GM40" s="74"/>
      <c r="GN40" s="74"/>
      <c r="GO40" s="74"/>
      <c r="GP40" s="74"/>
      <c r="GQ40" s="74"/>
      <c r="GR40" s="74"/>
      <c r="GS40" s="74"/>
      <c r="GT40" s="74"/>
      <c r="GU40" s="74"/>
      <c r="GV40" s="74"/>
      <c r="GW40" s="74"/>
      <c r="GX40" s="74"/>
      <c r="GY40" s="74"/>
      <c r="GZ40" s="74"/>
      <c r="HA40" s="74"/>
      <c r="HB40" s="74"/>
      <c r="HC40" s="74"/>
      <c r="HD40" s="74"/>
      <c r="HE40" s="74"/>
      <c r="HF40" s="74"/>
      <c r="HG40" s="74"/>
      <c r="HH40" s="74"/>
      <c r="HI40" s="74"/>
      <c r="HJ40" s="74"/>
      <c r="HK40" s="74"/>
      <c r="HL40" s="74"/>
      <c r="HM40" s="74"/>
      <c r="HN40" s="74"/>
      <c r="HO40" s="74"/>
      <c r="HP40" s="74"/>
      <c r="HQ40" s="74"/>
      <c r="HR40" s="74"/>
      <c r="HS40" s="74"/>
      <c r="HT40" s="74"/>
      <c r="HU40" s="74"/>
      <c r="HV40" s="74"/>
      <c r="HW40" s="74"/>
      <c r="HX40" s="74"/>
      <c r="HY40" s="74"/>
      <c r="HZ40" s="74"/>
      <c r="IA40" s="74"/>
      <c r="IB40" s="74"/>
      <c r="IC40" s="74"/>
      <c r="ID40" s="74"/>
      <c r="IE40" s="74"/>
      <c r="IF40" s="74"/>
      <c r="IG40" s="74"/>
      <c r="IH40" s="74"/>
      <c r="II40" s="74"/>
      <c r="IJ40" s="74"/>
      <c r="IK40" s="74"/>
      <c r="IL40" s="74"/>
      <c r="IM40" s="74"/>
      <c r="IN40" s="74"/>
      <c r="IO40" s="74"/>
      <c r="IP40" s="74"/>
      <c r="IQ40" s="74"/>
      <c r="IR40" s="74"/>
      <c r="IS40" s="74"/>
      <c r="IT40" s="74"/>
      <c r="IU40" s="74"/>
      <c r="IV40" s="74"/>
    </row>
    <row r="41" spans="1:256" s="89" customFormat="1" ht="15" customHeight="1" x14ac:dyDescent="0.25">
      <c r="A41" s="85"/>
      <c r="B41" s="85"/>
      <c r="C41" s="85"/>
      <c r="D41" s="88"/>
      <c r="E41" s="88"/>
      <c r="G41" s="93">
        <v>43373</v>
      </c>
      <c r="H41" s="61"/>
      <c r="I41" s="99"/>
      <c r="K41" s="93">
        <v>43435</v>
      </c>
      <c r="M41" s="99"/>
      <c r="N41" s="106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Y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  <c r="FX41" s="94"/>
      <c r="FY41" s="94"/>
      <c r="FZ41" s="94"/>
      <c r="GA41" s="94"/>
      <c r="GB41" s="94"/>
      <c r="GC41" s="94"/>
      <c r="GD41" s="94"/>
      <c r="GE41" s="94"/>
      <c r="GF41" s="94"/>
      <c r="GG41" s="94"/>
      <c r="GH41" s="94"/>
      <c r="GI41" s="94"/>
      <c r="GJ41" s="94"/>
      <c r="GK41" s="94"/>
      <c r="GL41" s="94"/>
      <c r="GM41" s="94"/>
      <c r="GN41" s="94"/>
      <c r="GO41" s="94"/>
      <c r="GP41" s="94"/>
      <c r="GQ41" s="94"/>
      <c r="GR41" s="94"/>
      <c r="GS41" s="94"/>
      <c r="GT41" s="94"/>
      <c r="GU41" s="94"/>
      <c r="GV41" s="94"/>
      <c r="GW41" s="94"/>
      <c r="GX41" s="94"/>
      <c r="GY41" s="94"/>
      <c r="GZ41" s="94"/>
      <c r="HA41" s="94"/>
      <c r="HB41" s="94"/>
      <c r="HC41" s="94"/>
      <c r="HD41" s="94"/>
      <c r="HE41" s="94"/>
      <c r="HF41" s="94"/>
      <c r="HG41" s="94"/>
      <c r="HH41" s="94"/>
      <c r="HI41" s="94"/>
      <c r="HJ41" s="94"/>
      <c r="HK41" s="94"/>
      <c r="HL41" s="94"/>
      <c r="HM41" s="94"/>
      <c r="HN41" s="94"/>
      <c r="HO41" s="94"/>
      <c r="HP41" s="94"/>
      <c r="HQ41" s="94"/>
      <c r="HR41" s="94"/>
      <c r="HS41" s="94"/>
      <c r="HT41" s="94"/>
      <c r="HU41" s="94"/>
      <c r="HV41" s="94"/>
      <c r="HW41" s="94"/>
      <c r="HX41" s="94"/>
      <c r="HY41" s="94"/>
      <c r="HZ41" s="94"/>
      <c r="IA41" s="94"/>
      <c r="IB41" s="94"/>
      <c r="IC41" s="94"/>
      <c r="ID41" s="94"/>
      <c r="IE41" s="94"/>
      <c r="IF41" s="94"/>
      <c r="IG41" s="94"/>
      <c r="IH41" s="94"/>
      <c r="II41" s="94"/>
      <c r="IJ41" s="94"/>
      <c r="IK41" s="94"/>
      <c r="IL41" s="94"/>
      <c r="IM41" s="94"/>
      <c r="IN41" s="94"/>
      <c r="IO41" s="94"/>
      <c r="IP41" s="94"/>
      <c r="IQ41" s="94"/>
      <c r="IR41" s="94"/>
      <c r="IS41" s="94"/>
      <c r="IT41" s="94"/>
      <c r="IU41" s="94"/>
      <c r="IV41" s="94"/>
    </row>
    <row r="42" spans="1:256" s="89" customFormat="1" ht="15" customHeight="1" x14ac:dyDescent="0.25">
      <c r="A42" s="85"/>
      <c r="B42" s="85"/>
      <c r="C42" s="85"/>
      <c r="D42" s="88"/>
      <c r="E42" s="88"/>
      <c r="G42" s="133"/>
      <c r="H42" s="61"/>
      <c r="I42" s="99"/>
      <c r="K42" s="133"/>
      <c r="M42" s="99"/>
      <c r="N42" s="106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4"/>
      <c r="DE42" s="94"/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4"/>
      <c r="DR42" s="94"/>
      <c r="DS42" s="94"/>
      <c r="DT42" s="94"/>
      <c r="DU42" s="94"/>
      <c r="DV42" s="94"/>
      <c r="DW42" s="94"/>
      <c r="DX42" s="94"/>
      <c r="DY42" s="94"/>
      <c r="DZ42" s="94"/>
      <c r="EA42" s="94"/>
      <c r="EB42" s="94"/>
      <c r="EC42" s="94"/>
      <c r="ED42" s="94"/>
      <c r="EE42" s="94"/>
      <c r="EF42" s="94"/>
      <c r="EG42" s="94"/>
      <c r="EH42" s="94"/>
      <c r="EI42" s="94"/>
      <c r="EJ42" s="94"/>
      <c r="EK42" s="94"/>
      <c r="EL42" s="94"/>
      <c r="EM42" s="94"/>
      <c r="EN42" s="94"/>
      <c r="EO42" s="94"/>
      <c r="EP42" s="94"/>
      <c r="EQ42" s="94"/>
      <c r="ER42" s="94"/>
      <c r="ES42" s="94"/>
      <c r="ET42" s="94"/>
      <c r="EU42" s="94"/>
      <c r="EV42" s="94"/>
      <c r="EW42" s="94"/>
      <c r="EX42" s="94"/>
      <c r="EY42" s="94"/>
      <c r="EZ42" s="94"/>
      <c r="FA42" s="94"/>
      <c r="FB42" s="94"/>
      <c r="FC42" s="94"/>
      <c r="FD42" s="94"/>
      <c r="FE42" s="94"/>
      <c r="FF42" s="94"/>
      <c r="FG42" s="94"/>
      <c r="FH42" s="94"/>
      <c r="FI42" s="94"/>
      <c r="FJ42" s="94"/>
      <c r="FK42" s="94"/>
      <c r="FL42" s="94"/>
      <c r="FM42" s="94"/>
      <c r="FN42" s="94"/>
      <c r="FO42" s="94"/>
      <c r="FP42" s="94"/>
      <c r="FQ42" s="94"/>
      <c r="FR42" s="94"/>
      <c r="FS42" s="94"/>
      <c r="FT42" s="94"/>
      <c r="FU42" s="94"/>
      <c r="FV42" s="94"/>
      <c r="FW42" s="94"/>
      <c r="FX42" s="94"/>
      <c r="FY42" s="94"/>
      <c r="FZ42" s="94"/>
      <c r="GA42" s="94"/>
      <c r="GB42" s="94"/>
      <c r="GC42" s="94"/>
      <c r="GD42" s="94"/>
      <c r="GE42" s="94"/>
      <c r="GF42" s="94"/>
      <c r="GG42" s="94"/>
      <c r="GH42" s="94"/>
      <c r="GI42" s="94"/>
      <c r="GJ42" s="94"/>
      <c r="GK42" s="94"/>
      <c r="GL42" s="94"/>
      <c r="GM42" s="94"/>
      <c r="GN42" s="94"/>
      <c r="GO42" s="94"/>
      <c r="GP42" s="94"/>
      <c r="GQ42" s="94"/>
      <c r="GR42" s="94"/>
      <c r="GS42" s="94"/>
      <c r="GT42" s="94"/>
      <c r="GU42" s="94"/>
      <c r="GV42" s="94"/>
      <c r="GW42" s="94"/>
      <c r="GX42" s="94"/>
      <c r="GY42" s="94"/>
      <c r="GZ42" s="94"/>
      <c r="HA42" s="94"/>
      <c r="HB42" s="94"/>
      <c r="HC42" s="94"/>
      <c r="HD42" s="94"/>
      <c r="HE42" s="94"/>
      <c r="HF42" s="94"/>
      <c r="HG42" s="94"/>
      <c r="HH42" s="94"/>
      <c r="HI42" s="94"/>
      <c r="HJ42" s="94"/>
      <c r="HK42" s="94"/>
      <c r="HL42" s="94"/>
      <c r="HM42" s="94"/>
      <c r="HN42" s="94"/>
      <c r="HO42" s="94"/>
      <c r="HP42" s="94"/>
      <c r="HQ42" s="94"/>
      <c r="HR42" s="94"/>
      <c r="HS42" s="94"/>
      <c r="HT42" s="94"/>
      <c r="HU42" s="94"/>
      <c r="HV42" s="94"/>
      <c r="HW42" s="94"/>
      <c r="HX42" s="94"/>
      <c r="HY42" s="94"/>
      <c r="HZ42" s="94"/>
      <c r="IA42" s="94"/>
      <c r="IB42" s="94"/>
      <c r="IC42" s="94"/>
      <c r="ID42" s="94"/>
      <c r="IE42" s="94"/>
      <c r="IF42" s="94"/>
      <c r="IG42" s="94"/>
      <c r="IH42" s="94"/>
      <c r="II42" s="94"/>
      <c r="IJ42" s="94"/>
      <c r="IK42" s="94"/>
      <c r="IL42" s="94"/>
      <c r="IM42" s="94"/>
      <c r="IN42" s="94"/>
      <c r="IO42" s="94"/>
      <c r="IP42" s="94"/>
      <c r="IQ42" s="94"/>
      <c r="IR42" s="94"/>
      <c r="IS42" s="94"/>
      <c r="IT42" s="94"/>
      <c r="IU42" s="94"/>
      <c r="IV42" s="94"/>
    </row>
    <row r="43" spans="1:256" s="89" customFormat="1" x14ac:dyDescent="0.25">
      <c r="A43" s="85" t="s">
        <v>55</v>
      </c>
      <c r="B43" s="92" t="s">
        <v>20</v>
      </c>
      <c r="C43" s="85" t="s">
        <v>21</v>
      </c>
      <c r="D43" s="85" t="s">
        <v>56</v>
      </c>
      <c r="E43" s="85"/>
      <c r="F43" s="61" t="s">
        <v>57</v>
      </c>
      <c r="G43" s="87" t="s">
        <v>58</v>
      </c>
      <c r="H43" s="61"/>
      <c r="I43" s="99"/>
      <c r="J43" s="61" t="s">
        <v>57</v>
      </c>
      <c r="K43" s="87" t="s">
        <v>58</v>
      </c>
      <c r="L43" s="61"/>
      <c r="M43" s="99"/>
      <c r="N43" s="106" t="s">
        <v>59</v>
      </c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U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4"/>
      <c r="ES43" s="94"/>
      <c r="ET43" s="94"/>
      <c r="EU43" s="94"/>
      <c r="EV43" s="94"/>
      <c r="EW43" s="94"/>
      <c r="EX43" s="94"/>
      <c r="EY43" s="94"/>
      <c r="EZ43" s="94"/>
      <c r="FA43" s="94"/>
      <c r="FB43" s="94"/>
      <c r="FC43" s="94"/>
      <c r="FD43" s="94"/>
      <c r="FE43" s="94"/>
      <c r="FF43" s="94"/>
      <c r="FG43" s="94"/>
      <c r="FH43" s="94"/>
      <c r="FI43" s="94"/>
      <c r="FJ43" s="94"/>
      <c r="FK43" s="94"/>
      <c r="FL43" s="94"/>
      <c r="FM43" s="94"/>
      <c r="FN43" s="94"/>
      <c r="FO43" s="94"/>
      <c r="FP43" s="94"/>
      <c r="FQ43" s="94"/>
      <c r="FR43" s="94"/>
      <c r="FS43" s="94"/>
      <c r="FT43" s="94"/>
      <c r="FU43" s="94"/>
      <c r="FV43" s="94"/>
      <c r="FW43" s="94"/>
      <c r="FX43" s="94"/>
      <c r="FY43" s="94"/>
      <c r="FZ43" s="94"/>
      <c r="GA43" s="94"/>
      <c r="GB43" s="94"/>
      <c r="GC43" s="94"/>
      <c r="GD43" s="94"/>
      <c r="GE43" s="94"/>
      <c r="GF43" s="94"/>
      <c r="GG43" s="94"/>
      <c r="GH43" s="94"/>
      <c r="GI43" s="94"/>
      <c r="GJ43" s="94"/>
      <c r="GK43" s="94"/>
      <c r="GL43" s="94"/>
      <c r="GM43" s="94"/>
      <c r="GN43" s="94"/>
      <c r="GO43" s="94"/>
      <c r="GP43" s="94"/>
      <c r="GQ43" s="94"/>
      <c r="GR43" s="94"/>
      <c r="GS43" s="94"/>
      <c r="GT43" s="94"/>
      <c r="GU43" s="94"/>
      <c r="GV43" s="94"/>
      <c r="GW43" s="94"/>
      <c r="GX43" s="94"/>
      <c r="GY43" s="94"/>
      <c r="GZ43" s="94"/>
      <c r="HA43" s="94"/>
      <c r="HB43" s="94"/>
      <c r="HC43" s="94"/>
      <c r="HD43" s="94"/>
      <c r="HE43" s="94"/>
      <c r="HF43" s="94"/>
      <c r="HG43" s="94"/>
      <c r="HH43" s="94"/>
      <c r="HI43" s="94"/>
      <c r="HJ43" s="94"/>
      <c r="HK43" s="94"/>
      <c r="HL43" s="94"/>
      <c r="HM43" s="94"/>
      <c r="HN43" s="94"/>
      <c r="HO43" s="94"/>
      <c r="HP43" s="94"/>
      <c r="HQ43" s="94"/>
      <c r="HR43" s="94"/>
      <c r="HS43" s="94"/>
      <c r="HT43" s="94"/>
      <c r="HU43" s="94"/>
      <c r="HV43" s="94"/>
      <c r="HW43" s="94"/>
      <c r="HX43" s="94"/>
      <c r="HY43" s="94"/>
      <c r="HZ43" s="94"/>
      <c r="IA43" s="94"/>
      <c r="IB43" s="94"/>
      <c r="IC43" s="94"/>
      <c r="ID43" s="94"/>
      <c r="IE43" s="94"/>
      <c r="IF43" s="94"/>
      <c r="IG43" s="94"/>
      <c r="IH43" s="94"/>
      <c r="II43" s="94"/>
      <c r="IJ43" s="94"/>
      <c r="IK43" s="94"/>
      <c r="IL43" s="94"/>
      <c r="IM43" s="94"/>
      <c r="IN43" s="94"/>
      <c r="IO43" s="94"/>
      <c r="IP43" s="94"/>
      <c r="IQ43" s="94"/>
      <c r="IR43" s="94"/>
      <c r="IS43" s="94"/>
      <c r="IT43" s="94"/>
      <c r="IU43" s="94"/>
      <c r="IV43" s="94"/>
    </row>
    <row r="44" spans="1:256" s="89" customFormat="1" x14ac:dyDescent="0.25">
      <c r="A44" s="85"/>
      <c r="B44" s="92" t="s">
        <v>28</v>
      </c>
      <c r="C44" s="85" t="s">
        <v>29</v>
      </c>
      <c r="D44" s="85" t="s">
        <v>60</v>
      </c>
      <c r="E44" s="85"/>
      <c r="F44" s="61" t="s">
        <v>61</v>
      </c>
      <c r="G44" s="87" t="s">
        <v>62</v>
      </c>
      <c r="H44" s="61" t="s">
        <v>63</v>
      </c>
      <c r="I44" s="99"/>
      <c r="J44" s="61" t="s">
        <v>61</v>
      </c>
      <c r="K44" s="87" t="s">
        <v>62</v>
      </c>
      <c r="L44" s="61" t="s">
        <v>63</v>
      </c>
      <c r="M44" s="99"/>
      <c r="N44" s="106" t="s">
        <v>18</v>
      </c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4"/>
      <c r="ES44" s="94"/>
      <c r="ET44" s="94"/>
      <c r="EU44" s="94"/>
      <c r="EV44" s="94"/>
      <c r="EW44" s="94"/>
      <c r="EX44" s="94"/>
      <c r="EY44" s="94"/>
      <c r="EZ44" s="94"/>
      <c r="FA44" s="94"/>
      <c r="FB44" s="94"/>
      <c r="FC44" s="94"/>
      <c r="FD44" s="94"/>
      <c r="FE44" s="94"/>
      <c r="FF44" s="94"/>
      <c r="FG44" s="94"/>
      <c r="FH44" s="94"/>
      <c r="FI44" s="94"/>
      <c r="FJ44" s="94"/>
      <c r="FK44" s="94"/>
      <c r="FL44" s="94"/>
      <c r="FM44" s="94"/>
      <c r="FN44" s="94"/>
      <c r="FO44" s="94"/>
      <c r="FP44" s="94"/>
      <c r="FQ44" s="94"/>
      <c r="FR44" s="94"/>
      <c r="FS44" s="94"/>
      <c r="FT44" s="94"/>
      <c r="FU44" s="94"/>
      <c r="FV44" s="94"/>
      <c r="FW44" s="94"/>
      <c r="FX44" s="94"/>
      <c r="FY44" s="94"/>
      <c r="FZ44" s="94"/>
      <c r="GA44" s="94"/>
      <c r="GB44" s="94"/>
      <c r="GC44" s="94"/>
      <c r="GD44" s="94"/>
      <c r="GE44" s="94"/>
      <c r="GF44" s="94"/>
      <c r="GG44" s="94"/>
      <c r="GH44" s="94"/>
      <c r="GI44" s="94"/>
      <c r="GJ44" s="94"/>
      <c r="GK44" s="94"/>
      <c r="GL44" s="94"/>
      <c r="GM44" s="94"/>
      <c r="GN44" s="94"/>
      <c r="GO44" s="94"/>
      <c r="GP44" s="94"/>
      <c r="GQ44" s="94"/>
      <c r="GR44" s="94"/>
      <c r="GS44" s="94"/>
      <c r="GT44" s="94"/>
      <c r="GU44" s="94"/>
      <c r="GV44" s="94"/>
      <c r="GW44" s="94"/>
      <c r="GX44" s="94"/>
      <c r="GY44" s="94"/>
      <c r="GZ44" s="94"/>
      <c r="HA44" s="94"/>
      <c r="HB44" s="94"/>
      <c r="HC44" s="94"/>
      <c r="HD44" s="94"/>
      <c r="HE44" s="94"/>
      <c r="HF44" s="94"/>
      <c r="HG44" s="94"/>
      <c r="HH44" s="94"/>
      <c r="HI44" s="94"/>
      <c r="HJ44" s="94"/>
      <c r="HK44" s="94"/>
      <c r="HL44" s="94"/>
      <c r="HM44" s="94"/>
      <c r="HN44" s="94"/>
      <c r="HO44" s="94"/>
      <c r="HP44" s="94"/>
      <c r="HQ44" s="94"/>
      <c r="HR44" s="94"/>
      <c r="HS44" s="94"/>
      <c r="HT44" s="94"/>
      <c r="HU44" s="94"/>
      <c r="HV44" s="94"/>
      <c r="HW44" s="94"/>
      <c r="HX44" s="94"/>
      <c r="HY44" s="94"/>
      <c r="HZ44" s="94"/>
      <c r="IA44" s="94"/>
      <c r="IB44" s="94"/>
      <c r="IC44" s="94"/>
      <c r="ID44" s="94"/>
      <c r="IE44" s="94"/>
      <c r="IF44" s="94"/>
      <c r="IG44" s="94"/>
      <c r="IH44" s="94"/>
      <c r="II44" s="94"/>
      <c r="IJ44" s="94"/>
      <c r="IK44" s="94"/>
      <c r="IL44" s="94"/>
      <c r="IM44" s="94"/>
      <c r="IN44" s="94"/>
      <c r="IO44" s="94"/>
      <c r="IP44" s="94"/>
      <c r="IQ44" s="94"/>
      <c r="IR44" s="94"/>
      <c r="IS44" s="94"/>
      <c r="IT44" s="94"/>
      <c r="IU44" s="94"/>
      <c r="IV44" s="94"/>
    </row>
    <row r="45" spans="1:256" s="89" customFormat="1" ht="7.8" customHeight="1" x14ac:dyDescent="0.25">
      <c r="A45" s="98"/>
      <c r="B45" s="101"/>
      <c r="C45" s="98"/>
      <c r="D45" s="98"/>
      <c r="E45" s="98"/>
      <c r="F45" s="99"/>
      <c r="G45" s="105"/>
      <c r="H45" s="99"/>
      <c r="I45" s="99"/>
      <c r="J45" s="99"/>
      <c r="K45" s="105"/>
      <c r="L45" s="99"/>
      <c r="M45" s="99"/>
      <c r="N45" s="107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</row>
    <row r="46" spans="1:256" s="231" customFormat="1" ht="7.8" customHeight="1" x14ac:dyDescent="0.25">
      <c r="A46" s="227"/>
      <c r="B46" s="228"/>
      <c r="C46" s="227"/>
      <c r="D46" s="227"/>
      <c r="E46" s="227"/>
      <c r="F46" s="229"/>
      <c r="G46" s="230"/>
      <c r="H46" s="229"/>
      <c r="I46" s="99"/>
      <c r="J46" s="229"/>
      <c r="K46" s="230"/>
      <c r="L46" s="229"/>
      <c r="M46" s="99"/>
      <c r="N46" s="176"/>
    </row>
    <row r="47" spans="1:256" s="14" customFormat="1" outlineLevel="1" x14ac:dyDescent="0.25">
      <c r="A47" s="36" t="s">
        <v>9</v>
      </c>
      <c r="B47" s="36" t="s">
        <v>139</v>
      </c>
      <c r="C47" s="53"/>
      <c r="D47" s="80">
        <v>43465</v>
      </c>
      <c r="E47" s="55"/>
      <c r="F47" s="59">
        <v>522801.35</v>
      </c>
      <c r="G47" s="133">
        <f>H47/F47</f>
        <v>1</v>
      </c>
      <c r="H47" s="59">
        <v>522801.35</v>
      </c>
      <c r="I47" s="104" t="s">
        <v>65</v>
      </c>
      <c r="J47" s="59">
        <v>503013.79</v>
      </c>
      <c r="K47" s="133">
        <f>L47/J47</f>
        <v>1</v>
      </c>
      <c r="L47" s="59">
        <v>503013.79</v>
      </c>
      <c r="M47" s="103"/>
      <c r="N47" s="106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4"/>
      <c r="DS47" s="74"/>
      <c r="DT47" s="74"/>
      <c r="DU47" s="74"/>
      <c r="DV47" s="74"/>
      <c r="DW47" s="74"/>
      <c r="DX47" s="74"/>
      <c r="DY47" s="74"/>
      <c r="DZ47" s="74"/>
      <c r="EA47" s="74"/>
      <c r="EB47" s="74"/>
      <c r="EC47" s="74"/>
      <c r="ED47" s="74"/>
      <c r="EE47" s="74"/>
      <c r="EF47" s="74"/>
      <c r="EG47" s="74"/>
      <c r="EH47" s="74"/>
      <c r="EI47" s="74"/>
      <c r="EJ47" s="74"/>
      <c r="EK47" s="74"/>
      <c r="EL47" s="74"/>
      <c r="EM47" s="74"/>
      <c r="EN47" s="74"/>
      <c r="EO47" s="74"/>
      <c r="EP47" s="74"/>
      <c r="EQ47" s="74"/>
      <c r="ER47" s="74"/>
      <c r="ES47" s="74"/>
      <c r="ET47" s="74"/>
      <c r="EU47" s="74"/>
      <c r="EV47" s="74"/>
      <c r="EW47" s="74"/>
      <c r="EX47" s="74"/>
      <c r="EY47" s="74"/>
      <c r="EZ47" s="74"/>
      <c r="FA47" s="74"/>
      <c r="FB47" s="74"/>
      <c r="FC47" s="74"/>
      <c r="FD47" s="74"/>
      <c r="FE47" s="74"/>
      <c r="FF47" s="74"/>
      <c r="FG47" s="74"/>
      <c r="FH47" s="74"/>
      <c r="FI47" s="74"/>
      <c r="FJ47" s="74"/>
      <c r="FK47" s="74"/>
      <c r="FL47" s="74"/>
      <c r="FM47" s="74"/>
      <c r="FN47" s="74"/>
      <c r="FO47" s="74"/>
      <c r="FP47" s="74"/>
      <c r="FQ47" s="74"/>
      <c r="FR47" s="74"/>
      <c r="FS47" s="74"/>
      <c r="FT47" s="74"/>
      <c r="FU47" s="74"/>
      <c r="FV47" s="74"/>
      <c r="FW47" s="74"/>
      <c r="FX47" s="74"/>
      <c r="FY47" s="74"/>
      <c r="FZ47" s="74"/>
      <c r="GA47" s="74"/>
      <c r="GB47" s="74"/>
      <c r="GC47" s="74"/>
      <c r="GD47" s="74"/>
      <c r="GE47" s="74"/>
      <c r="GF47" s="74"/>
      <c r="GG47" s="74"/>
      <c r="GH47" s="74"/>
      <c r="GI47" s="74"/>
      <c r="GJ47" s="74"/>
      <c r="GK47" s="74"/>
      <c r="GL47" s="74"/>
      <c r="GM47" s="74"/>
      <c r="GN47" s="74"/>
      <c r="GO47" s="74"/>
      <c r="GP47" s="74"/>
      <c r="GQ47" s="74"/>
      <c r="GR47" s="74"/>
      <c r="GS47" s="74"/>
      <c r="GT47" s="74"/>
      <c r="GU47" s="74"/>
      <c r="GV47" s="74"/>
      <c r="GW47" s="74"/>
      <c r="GX47" s="74"/>
      <c r="GY47" s="74"/>
      <c r="GZ47" s="74"/>
      <c r="HA47" s="74"/>
      <c r="HB47" s="74"/>
      <c r="HC47" s="74"/>
      <c r="HD47" s="74"/>
      <c r="HE47" s="74"/>
      <c r="HF47" s="74"/>
      <c r="HG47" s="74"/>
      <c r="HH47" s="74"/>
      <c r="HI47" s="74"/>
      <c r="HJ47" s="74"/>
      <c r="HK47" s="74"/>
      <c r="HL47" s="74"/>
      <c r="HM47" s="74"/>
      <c r="HN47" s="74"/>
      <c r="HO47" s="74"/>
      <c r="HP47" s="74"/>
      <c r="HQ47" s="74"/>
      <c r="HR47" s="74"/>
      <c r="HS47" s="74"/>
      <c r="HT47" s="74"/>
      <c r="HU47" s="74"/>
      <c r="HV47" s="74"/>
      <c r="HW47" s="74"/>
      <c r="HX47" s="74"/>
      <c r="HY47" s="74"/>
      <c r="HZ47" s="74"/>
      <c r="IA47" s="74"/>
      <c r="IB47" s="74"/>
      <c r="IC47" s="74"/>
      <c r="ID47" s="74"/>
      <c r="IE47" s="74"/>
      <c r="IF47" s="74"/>
      <c r="IG47" s="74"/>
      <c r="IH47" s="74"/>
      <c r="II47" s="74"/>
      <c r="IJ47" s="74"/>
      <c r="IK47" s="74"/>
      <c r="IL47" s="74"/>
      <c r="IM47" s="74"/>
      <c r="IN47" s="74"/>
      <c r="IO47" s="74"/>
      <c r="IP47" s="74"/>
      <c r="IQ47" s="74"/>
      <c r="IR47" s="74"/>
      <c r="IS47" s="74"/>
      <c r="IT47" s="74"/>
      <c r="IU47" s="74"/>
      <c r="IV47" s="74"/>
    </row>
    <row r="48" spans="1:256" s="14" customFormat="1" outlineLevel="1" x14ac:dyDescent="0.25">
      <c r="A48" s="36"/>
      <c r="B48" s="36" t="s">
        <v>126</v>
      </c>
      <c r="C48" s="53"/>
      <c r="D48" s="225">
        <v>43430</v>
      </c>
      <c r="E48" s="55"/>
      <c r="F48" s="59">
        <v>2000000</v>
      </c>
      <c r="G48" s="133">
        <f>H48/F48</f>
        <v>1</v>
      </c>
      <c r="H48" s="59">
        <v>2000000</v>
      </c>
      <c r="I48" s="104" t="s">
        <v>65</v>
      </c>
      <c r="J48" s="59">
        <v>2000000</v>
      </c>
      <c r="K48" s="133">
        <f>L48/J48</f>
        <v>1</v>
      </c>
      <c r="L48" s="59">
        <v>2000000</v>
      </c>
      <c r="M48" s="103"/>
      <c r="N48" s="106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4"/>
      <c r="DR48" s="74"/>
      <c r="DS48" s="74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4"/>
      <c r="EE48" s="74"/>
      <c r="EF48" s="74"/>
      <c r="EG48" s="74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4"/>
      <c r="ES48" s="74"/>
      <c r="ET48" s="74"/>
      <c r="EU48" s="74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4"/>
      <c r="FG48" s="74"/>
      <c r="FH48" s="74"/>
      <c r="FI48" s="74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4"/>
      <c r="FU48" s="74"/>
      <c r="FV48" s="74"/>
      <c r="FW48" s="74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4"/>
      <c r="GI48" s="74"/>
      <c r="GJ48" s="74"/>
      <c r="GK48" s="74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4"/>
      <c r="GW48" s="74"/>
      <c r="GX48" s="74"/>
      <c r="GY48" s="74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4"/>
      <c r="HK48" s="74"/>
      <c r="HL48" s="74"/>
      <c r="HM48" s="74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4"/>
      <c r="HY48" s="74"/>
      <c r="HZ48" s="74"/>
      <c r="IA48" s="74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4"/>
      <c r="IM48" s="74"/>
      <c r="IN48" s="74"/>
      <c r="IO48" s="74"/>
      <c r="IP48" s="74"/>
      <c r="IQ48" s="74"/>
      <c r="IR48" s="74"/>
      <c r="IS48" s="74"/>
      <c r="IT48" s="74"/>
      <c r="IU48" s="74"/>
      <c r="IV48" s="74"/>
    </row>
    <row r="49" spans="1:256" s="14" customFormat="1" x14ac:dyDescent="0.25">
      <c r="A49" s="36"/>
      <c r="B49" s="36"/>
      <c r="C49" s="53"/>
      <c r="D49" s="53"/>
      <c r="E49" s="55"/>
      <c r="F49" s="58">
        <f>SUM(F47:F48)</f>
        <v>2522801.35</v>
      </c>
      <c r="G49" s="133"/>
      <c r="H49" s="58">
        <f>SUM(H47:H48)</f>
        <v>2522801.35</v>
      </c>
      <c r="I49" s="99"/>
      <c r="J49" s="58">
        <f>SUM(J47:J48)</f>
        <v>2503013.79</v>
      </c>
      <c r="K49" s="133"/>
      <c r="L49" s="58">
        <f>SUM(L47:L48)</f>
        <v>2503013.79</v>
      </c>
      <c r="M49" s="100"/>
      <c r="N49" s="106">
        <f>SUM(L49-H49)</f>
        <v>-19787.560000000056</v>
      </c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4"/>
      <c r="DY49" s="74"/>
      <c r="DZ49" s="74"/>
      <c r="EA49" s="74"/>
      <c r="EB49" s="74"/>
      <c r="EC49" s="74"/>
      <c r="ED49" s="74"/>
      <c r="EE49" s="74"/>
      <c r="EF49" s="74"/>
      <c r="EG49" s="74"/>
      <c r="EH49" s="74"/>
      <c r="EI49" s="74"/>
      <c r="EJ49" s="74"/>
      <c r="EK49" s="74"/>
      <c r="EL49" s="74"/>
      <c r="EM49" s="74"/>
      <c r="EN49" s="74"/>
      <c r="EO49" s="74"/>
      <c r="EP49" s="74"/>
      <c r="EQ49" s="74"/>
      <c r="ER49" s="74"/>
      <c r="ES49" s="74"/>
      <c r="ET49" s="74"/>
      <c r="EU49" s="74"/>
      <c r="EV49" s="74"/>
      <c r="EW49" s="74"/>
      <c r="EX49" s="74"/>
      <c r="EY49" s="74"/>
      <c r="EZ49" s="74"/>
      <c r="FA49" s="74"/>
      <c r="FB49" s="74"/>
      <c r="FC49" s="74"/>
      <c r="FD49" s="74"/>
      <c r="FE49" s="74"/>
      <c r="FF49" s="74"/>
      <c r="FG49" s="74"/>
      <c r="FH49" s="74"/>
      <c r="FI49" s="74"/>
      <c r="FJ49" s="74"/>
      <c r="FK49" s="74"/>
      <c r="FL49" s="74"/>
      <c r="FM49" s="74"/>
      <c r="FN49" s="74"/>
      <c r="FO49" s="74"/>
      <c r="FP49" s="74"/>
      <c r="FQ49" s="74"/>
      <c r="FR49" s="74"/>
      <c r="FS49" s="74"/>
      <c r="FT49" s="74"/>
      <c r="FU49" s="74"/>
      <c r="FV49" s="74"/>
      <c r="FW49" s="74"/>
      <c r="FX49" s="74"/>
      <c r="FY49" s="74"/>
      <c r="FZ49" s="74"/>
      <c r="GA49" s="74"/>
      <c r="GB49" s="74"/>
      <c r="GC49" s="74"/>
      <c r="GD49" s="74"/>
      <c r="GE49" s="74"/>
      <c r="GF49" s="74"/>
      <c r="GG49" s="74"/>
      <c r="GH49" s="74"/>
      <c r="GI49" s="74"/>
      <c r="GJ49" s="74"/>
      <c r="GK49" s="74"/>
      <c r="GL49" s="74"/>
      <c r="GM49" s="74"/>
      <c r="GN49" s="74"/>
      <c r="GO49" s="74"/>
      <c r="GP49" s="74"/>
      <c r="GQ49" s="74"/>
      <c r="GR49" s="74"/>
      <c r="GS49" s="74"/>
      <c r="GT49" s="74"/>
      <c r="GU49" s="74"/>
      <c r="GV49" s="74"/>
      <c r="GW49" s="74"/>
      <c r="GX49" s="74"/>
      <c r="GY49" s="74"/>
      <c r="GZ49" s="74"/>
      <c r="HA49" s="74"/>
      <c r="HB49" s="74"/>
      <c r="HC49" s="74"/>
      <c r="HD49" s="74"/>
      <c r="HE49" s="74"/>
      <c r="HF49" s="74"/>
      <c r="HG49" s="74"/>
      <c r="HH49" s="74"/>
      <c r="HI49" s="74"/>
      <c r="HJ49" s="74"/>
      <c r="HK49" s="74"/>
      <c r="HL49" s="74"/>
      <c r="HM49" s="74"/>
      <c r="HN49" s="74"/>
      <c r="HO49" s="74"/>
      <c r="HP49" s="74"/>
      <c r="HQ49" s="74"/>
      <c r="HR49" s="74"/>
      <c r="HS49" s="74"/>
      <c r="HT49" s="74"/>
      <c r="HU49" s="74"/>
      <c r="HV49" s="74"/>
      <c r="HW49" s="74"/>
      <c r="HX49" s="74"/>
      <c r="HY49" s="74"/>
      <c r="HZ49" s="74"/>
      <c r="IA49" s="74"/>
      <c r="IB49" s="74"/>
      <c r="IC49" s="74"/>
      <c r="ID49" s="74"/>
      <c r="IE49" s="74"/>
      <c r="IF49" s="74"/>
      <c r="IG49" s="74"/>
      <c r="IH49" s="74"/>
      <c r="II49" s="74"/>
      <c r="IJ49" s="74"/>
      <c r="IK49" s="74"/>
      <c r="IL49" s="74"/>
      <c r="IM49" s="74"/>
      <c r="IN49" s="74"/>
      <c r="IO49" s="74"/>
      <c r="IP49" s="74"/>
      <c r="IQ49" s="74"/>
      <c r="IR49" s="74"/>
      <c r="IS49" s="74"/>
      <c r="IT49" s="74"/>
      <c r="IU49" s="74"/>
      <c r="IV49" s="74"/>
    </row>
    <row r="50" spans="1:256" s="14" customFormat="1" x14ac:dyDescent="0.25">
      <c r="A50" s="36"/>
      <c r="B50" s="36"/>
      <c r="C50" s="53"/>
      <c r="D50" s="80"/>
      <c r="E50" s="55"/>
      <c r="F50" s="22"/>
      <c r="G50" s="133"/>
      <c r="H50" s="22"/>
      <c r="I50" s="104"/>
      <c r="J50" s="22"/>
      <c r="K50" s="133"/>
      <c r="L50" s="22"/>
      <c r="M50" s="102"/>
      <c r="N50" s="106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4"/>
      <c r="EE50" s="74"/>
      <c r="EF50" s="74"/>
      <c r="EG50" s="74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4"/>
      <c r="ES50" s="74"/>
      <c r="ET50" s="74"/>
      <c r="EU50" s="74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4"/>
      <c r="FG50" s="74"/>
      <c r="FH50" s="74"/>
      <c r="FI50" s="74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4"/>
      <c r="FU50" s="74"/>
      <c r="FV50" s="74"/>
      <c r="FW50" s="74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4"/>
      <c r="GI50" s="74"/>
      <c r="GJ50" s="74"/>
      <c r="GK50" s="74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4"/>
      <c r="GW50" s="74"/>
      <c r="GX50" s="74"/>
      <c r="GY50" s="74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4"/>
      <c r="HK50" s="74"/>
      <c r="HL50" s="74"/>
      <c r="HM50" s="74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4"/>
      <c r="HY50" s="74"/>
      <c r="HZ50" s="74"/>
      <c r="IA50" s="74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4"/>
      <c r="IM50" s="74"/>
      <c r="IN50" s="74"/>
      <c r="IO50" s="74"/>
      <c r="IP50" s="74"/>
      <c r="IQ50" s="74"/>
      <c r="IR50" s="74"/>
      <c r="IS50" s="74"/>
      <c r="IT50" s="74"/>
      <c r="IU50" s="74"/>
      <c r="IV50" s="74"/>
    </row>
    <row r="51" spans="1:256" s="14" customFormat="1" x14ac:dyDescent="0.25">
      <c r="A51" s="36" t="s">
        <v>66</v>
      </c>
      <c r="B51" s="36" t="s">
        <v>139</v>
      </c>
      <c r="C51" s="53"/>
      <c r="D51" s="80">
        <v>43465</v>
      </c>
      <c r="E51" s="55"/>
      <c r="F51" s="22">
        <v>722517.17</v>
      </c>
      <c r="G51" s="133"/>
      <c r="H51" s="22">
        <v>722517.17</v>
      </c>
      <c r="I51" s="104" t="s">
        <v>65</v>
      </c>
      <c r="J51" s="22">
        <v>838712.17</v>
      </c>
      <c r="K51" s="133"/>
      <c r="L51" s="22">
        <v>838712.17</v>
      </c>
      <c r="M51" s="102"/>
      <c r="N51" s="106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  <c r="EO51" s="74"/>
      <c r="EP51" s="74"/>
      <c r="EQ51" s="74"/>
      <c r="ER51" s="74"/>
      <c r="ES51" s="74"/>
      <c r="ET51" s="74"/>
      <c r="EU51" s="74"/>
      <c r="EV51" s="74"/>
      <c r="EW51" s="74"/>
      <c r="EX51" s="74"/>
      <c r="EY51" s="74"/>
      <c r="EZ51" s="74"/>
      <c r="FA51" s="74"/>
      <c r="FB51" s="74"/>
      <c r="FC51" s="74"/>
      <c r="FD51" s="74"/>
      <c r="FE51" s="74"/>
      <c r="FF51" s="74"/>
      <c r="FG51" s="74"/>
      <c r="FH51" s="74"/>
      <c r="FI51" s="74"/>
      <c r="FJ51" s="74"/>
      <c r="FK51" s="74"/>
      <c r="FL51" s="74"/>
      <c r="FM51" s="74"/>
      <c r="FN51" s="74"/>
      <c r="FO51" s="74"/>
      <c r="FP51" s="74"/>
      <c r="FQ51" s="74"/>
      <c r="FR51" s="74"/>
      <c r="FS51" s="74"/>
      <c r="FT51" s="74"/>
      <c r="FU51" s="74"/>
      <c r="FV51" s="74"/>
      <c r="FW51" s="74"/>
      <c r="FX51" s="74"/>
      <c r="FY51" s="74"/>
      <c r="FZ51" s="74"/>
      <c r="GA51" s="74"/>
      <c r="GB51" s="74"/>
      <c r="GC51" s="74"/>
      <c r="GD51" s="74"/>
      <c r="GE51" s="74"/>
      <c r="GF51" s="74"/>
      <c r="GG51" s="74"/>
      <c r="GH51" s="74"/>
      <c r="GI51" s="74"/>
      <c r="GJ51" s="74"/>
      <c r="GK51" s="74"/>
      <c r="GL51" s="74"/>
      <c r="GM51" s="74"/>
      <c r="GN51" s="74"/>
      <c r="GO51" s="74"/>
      <c r="GP51" s="74"/>
      <c r="GQ51" s="74"/>
      <c r="GR51" s="74"/>
      <c r="GS51" s="74"/>
      <c r="GT51" s="74"/>
      <c r="GU51" s="74"/>
      <c r="GV51" s="74"/>
      <c r="GW51" s="74"/>
      <c r="GX51" s="74"/>
      <c r="GY51" s="74"/>
      <c r="GZ51" s="74"/>
      <c r="HA51" s="74"/>
      <c r="HB51" s="74"/>
      <c r="HC51" s="74"/>
      <c r="HD51" s="74"/>
      <c r="HE51" s="74"/>
      <c r="HF51" s="74"/>
      <c r="HG51" s="74"/>
      <c r="HH51" s="74"/>
      <c r="HI51" s="74"/>
      <c r="HJ51" s="74"/>
      <c r="HK51" s="74"/>
      <c r="HL51" s="74"/>
      <c r="HM51" s="74"/>
      <c r="HN51" s="74"/>
      <c r="HO51" s="74"/>
      <c r="HP51" s="74"/>
      <c r="HQ51" s="74"/>
      <c r="HR51" s="74"/>
      <c r="HS51" s="74"/>
      <c r="HT51" s="74"/>
      <c r="HU51" s="74"/>
      <c r="HV51" s="74"/>
      <c r="HW51" s="74"/>
      <c r="HX51" s="74"/>
      <c r="HY51" s="74"/>
      <c r="HZ51" s="74"/>
      <c r="IA51" s="74"/>
      <c r="IB51" s="74"/>
      <c r="IC51" s="74"/>
      <c r="ID51" s="74"/>
      <c r="IE51" s="74"/>
      <c r="IF51" s="74"/>
      <c r="IG51" s="74"/>
      <c r="IH51" s="74"/>
      <c r="II51" s="74"/>
      <c r="IJ51" s="74"/>
      <c r="IK51" s="74"/>
      <c r="IL51" s="74"/>
      <c r="IM51" s="74"/>
      <c r="IN51" s="74"/>
      <c r="IO51" s="74"/>
      <c r="IP51" s="74"/>
      <c r="IQ51" s="74"/>
      <c r="IR51" s="74"/>
      <c r="IS51" s="74"/>
      <c r="IT51" s="74"/>
      <c r="IU51" s="74"/>
      <c r="IV51" s="74"/>
    </row>
    <row r="52" spans="1:256" s="14" customFormat="1" outlineLevel="1" x14ac:dyDescent="0.25">
      <c r="A52" s="36"/>
      <c r="B52" s="226" t="s">
        <v>126</v>
      </c>
      <c r="C52" s="53"/>
      <c r="D52" s="128">
        <v>43430</v>
      </c>
      <c r="E52" s="55"/>
      <c r="F52" s="59">
        <v>1000000</v>
      </c>
      <c r="G52" s="133">
        <f t="shared" ref="G52" si="7">H52/F52</f>
        <v>1</v>
      </c>
      <c r="H52" s="59">
        <v>1000000</v>
      </c>
      <c r="I52" s="104"/>
      <c r="J52" s="59">
        <v>1000000</v>
      </c>
      <c r="K52" s="133">
        <f t="shared" si="4"/>
        <v>1</v>
      </c>
      <c r="L52" s="59">
        <v>1000000</v>
      </c>
      <c r="M52" s="103"/>
      <c r="N52" s="106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/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4"/>
      <c r="EO52" s="74"/>
      <c r="EP52" s="74"/>
      <c r="EQ52" s="74"/>
      <c r="ER52" s="74"/>
      <c r="ES52" s="74"/>
      <c r="ET52" s="74"/>
      <c r="EU52" s="74"/>
      <c r="EV52" s="74"/>
      <c r="EW52" s="74"/>
      <c r="EX52" s="74"/>
      <c r="EY52" s="74"/>
      <c r="EZ52" s="74"/>
      <c r="FA52" s="74"/>
      <c r="FB52" s="74"/>
      <c r="FC52" s="74"/>
      <c r="FD52" s="74"/>
      <c r="FE52" s="74"/>
      <c r="FF52" s="74"/>
      <c r="FG52" s="74"/>
      <c r="FH52" s="74"/>
      <c r="FI52" s="74"/>
      <c r="FJ52" s="74"/>
      <c r="FK52" s="74"/>
      <c r="FL52" s="74"/>
      <c r="FM52" s="74"/>
      <c r="FN52" s="74"/>
      <c r="FO52" s="74"/>
      <c r="FP52" s="74"/>
      <c r="FQ52" s="74"/>
      <c r="FR52" s="74"/>
      <c r="FS52" s="74"/>
      <c r="FT52" s="74"/>
      <c r="FU52" s="74"/>
      <c r="FV52" s="74"/>
      <c r="FW52" s="74"/>
      <c r="FX52" s="74"/>
      <c r="FY52" s="74"/>
      <c r="FZ52" s="74"/>
      <c r="GA52" s="74"/>
      <c r="GB52" s="74"/>
      <c r="GC52" s="74"/>
      <c r="GD52" s="74"/>
      <c r="GE52" s="74"/>
      <c r="GF52" s="74"/>
      <c r="GG52" s="74"/>
      <c r="GH52" s="74"/>
      <c r="GI52" s="74"/>
      <c r="GJ52" s="74"/>
      <c r="GK52" s="74"/>
      <c r="GL52" s="74"/>
      <c r="GM52" s="74"/>
      <c r="GN52" s="74"/>
      <c r="GO52" s="74"/>
      <c r="GP52" s="74"/>
      <c r="GQ52" s="74"/>
      <c r="GR52" s="74"/>
      <c r="GS52" s="74"/>
      <c r="GT52" s="74"/>
      <c r="GU52" s="74"/>
      <c r="GV52" s="74"/>
      <c r="GW52" s="74"/>
      <c r="GX52" s="74"/>
      <c r="GY52" s="74"/>
      <c r="GZ52" s="74"/>
      <c r="HA52" s="74"/>
      <c r="HB52" s="74"/>
      <c r="HC52" s="74"/>
      <c r="HD52" s="74"/>
      <c r="HE52" s="74"/>
      <c r="HF52" s="74"/>
      <c r="HG52" s="74"/>
      <c r="HH52" s="74"/>
      <c r="HI52" s="74"/>
      <c r="HJ52" s="74"/>
      <c r="HK52" s="74"/>
      <c r="HL52" s="74"/>
      <c r="HM52" s="74"/>
      <c r="HN52" s="74"/>
      <c r="HO52" s="74"/>
      <c r="HP52" s="74"/>
      <c r="HQ52" s="74"/>
      <c r="HR52" s="74"/>
      <c r="HS52" s="74"/>
      <c r="HT52" s="74"/>
      <c r="HU52" s="74"/>
      <c r="HV52" s="74"/>
      <c r="HW52" s="74"/>
      <c r="HX52" s="74"/>
      <c r="HY52" s="74"/>
      <c r="HZ52" s="74"/>
      <c r="IA52" s="74"/>
      <c r="IB52" s="74"/>
      <c r="IC52" s="74"/>
      <c r="ID52" s="74"/>
      <c r="IE52" s="74"/>
      <c r="IF52" s="74"/>
      <c r="IG52" s="74"/>
      <c r="IH52" s="74"/>
      <c r="II52" s="74"/>
      <c r="IJ52" s="74"/>
      <c r="IK52" s="74"/>
      <c r="IL52" s="74"/>
      <c r="IM52" s="74"/>
      <c r="IN52" s="74"/>
      <c r="IO52" s="74"/>
      <c r="IP52" s="74"/>
      <c r="IQ52" s="74"/>
      <c r="IR52" s="74"/>
      <c r="IS52" s="74"/>
      <c r="IT52" s="74"/>
      <c r="IU52" s="74"/>
      <c r="IV52" s="74"/>
    </row>
    <row r="53" spans="1:256" s="14" customFormat="1" x14ac:dyDescent="0.25">
      <c r="A53" s="36"/>
      <c r="B53" s="36"/>
      <c r="C53" s="53"/>
      <c r="D53" s="80"/>
      <c r="E53" s="55"/>
      <c r="F53" s="58">
        <f>SUM(F51:F52)</f>
        <v>1722517.17</v>
      </c>
      <c r="G53" s="133"/>
      <c r="H53" s="58">
        <f>SUM(H51:H52)</f>
        <v>1722517.17</v>
      </c>
      <c r="I53" s="99"/>
      <c r="J53" s="58">
        <f>SUM(J51:J52)</f>
        <v>1838712.17</v>
      </c>
      <c r="K53" s="133"/>
      <c r="L53" s="58">
        <f>SUM(L51:L52)</f>
        <v>1838712.17</v>
      </c>
      <c r="M53" s="100"/>
      <c r="N53" s="106">
        <f>SUM(L53-H53)</f>
        <v>116195</v>
      </c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  <c r="EO53" s="74"/>
      <c r="EP53" s="74"/>
      <c r="EQ53" s="74"/>
      <c r="ER53" s="74"/>
      <c r="ES53" s="74"/>
      <c r="ET53" s="74"/>
      <c r="EU53" s="74"/>
      <c r="EV53" s="74"/>
      <c r="EW53" s="74"/>
      <c r="EX53" s="74"/>
      <c r="EY53" s="74"/>
      <c r="EZ53" s="74"/>
      <c r="FA53" s="74"/>
      <c r="FB53" s="74"/>
      <c r="FC53" s="74"/>
      <c r="FD53" s="74"/>
      <c r="FE53" s="74"/>
      <c r="FF53" s="74"/>
      <c r="FG53" s="74"/>
      <c r="FH53" s="74"/>
      <c r="FI53" s="74"/>
      <c r="FJ53" s="74"/>
      <c r="FK53" s="74"/>
      <c r="FL53" s="74"/>
      <c r="FM53" s="74"/>
      <c r="FN53" s="74"/>
      <c r="FO53" s="74"/>
      <c r="FP53" s="74"/>
      <c r="FQ53" s="74"/>
      <c r="FR53" s="74"/>
      <c r="FS53" s="74"/>
      <c r="FT53" s="74"/>
      <c r="FU53" s="74"/>
      <c r="FV53" s="74"/>
      <c r="FW53" s="74"/>
      <c r="FX53" s="74"/>
      <c r="FY53" s="74"/>
      <c r="FZ53" s="74"/>
      <c r="GA53" s="74"/>
      <c r="GB53" s="74"/>
      <c r="GC53" s="74"/>
      <c r="GD53" s="74"/>
      <c r="GE53" s="74"/>
      <c r="GF53" s="74"/>
      <c r="GG53" s="74"/>
      <c r="GH53" s="74"/>
      <c r="GI53" s="74"/>
      <c r="GJ53" s="74"/>
      <c r="GK53" s="74"/>
      <c r="GL53" s="74"/>
      <c r="GM53" s="74"/>
      <c r="GN53" s="74"/>
      <c r="GO53" s="74"/>
      <c r="GP53" s="74"/>
      <c r="GQ53" s="74"/>
      <c r="GR53" s="74"/>
      <c r="GS53" s="74"/>
      <c r="GT53" s="74"/>
      <c r="GU53" s="74"/>
      <c r="GV53" s="74"/>
      <c r="GW53" s="74"/>
      <c r="GX53" s="74"/>
      <c r="GY53" s="74"/>
      <c r="GZ53" s="74"/>
      <c r="HA53" s="74"/>
      <c r="HB53" s="74"/>
      <c r="HC53" s="74"/>
      <c r="HD53" s="74"/>
      <c r="HE53" s="74"/>
      <c r="HF53" s="74"/>
      <c r="HG53" s="74"/>
      <c r="HH53" s="74"/>
      <c r="HI53" s="74"/>
      <c r="HJ53" s="74"/>
      <c r="HK53" s="74"/>
      <c r="HL53" s="74"/>
      <c r="HM53" s="74"/>
      <c r="HN53" s="74"/>
      <c r="HO53" s="74"/>
      <c r="HP53" s="74"/>
      <c r="HQ53" s="74"/>
      <c r="HR53" s="74"/>
      <c r="HS53" s="74"/>
      <c r="HT53" s="74"/>
      <c r="HU53" s="74"/>
      <c r="HV53" s="74"/>
      <c r="HW53" s="74"/>
      <c r="HX53" s="74"/>
      <c r="HY53" s="74"/>
      <c r="HZ53" s="74"/>
      <c r="IA53" s="74"/>
      <c r="IB53" s="74"/>
      <c r="IC53" s="74"/>
      <c r="ID53" s="74"/>
      <c r="IE53" s="74"/>
      <c r="IF53" s="74"/>
      <c r="IG53" s="74"/>
      <c r="IH53" s="74"/>
      <c r="II53" s="74"/>
      <c r="IJ53" s="74"/>
      <c r="IK53" s="74"/>
      <c r="IL53" s="74"/>
      <c r="IM53" s="74"/>
      <c r="IN53" s="74"/>
      <c r="IO53" s="74"/>
      <c r="IP53" s="74"/>
      <c r="IQ53" s="74"/>
      <c r="IR53" s="74"/>
      <c r="IS53" s="74"/>
      <c r="IT53" s="74"/>
      <c r="IU53" s="74"/>
      <c r="IV53" s="74"/>
    </row>
    <row r="54" spans="1:256" s="14" customFormat="1" x14ac:dyDescent="0.25">
      <c r="A54" s="36"/>
      <c r="B54" s="36"/>
      <c r="C54" s="53"/>
      <c r="D54" s="80"/>
      <c r="E54" s="55"/>
      <c r="F54" s="58"/>
      <c r="G54" s="133"/>
      <c r="H54" s="58"/>
      <c r="I54" s="99"/>
      <c r="J54" s="58"/>
      <c r="K54" s="133"/>
      <c r="L54" s="58"/>
      <c r="M54" s="100"/>
      <c r="N54" s="106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  <c r="EO54" s="74"/>
      <c r="EP54" s="74"/>
      <c r="EQ54" s="74"/>
      <c r="ER54" s="74"/>
      <c r="ES54" s="74"/>
      <c r="ET54" s="74"/>
      <c r="EU54" s="74"/>
      <c r="EV54" s="74"/>
      <c r="EW54" s="74"/>
      <c r="EX54" s="74"/>
      <c r="EY54" s="74"/>
      <c r="EZ54" s="74"/>
      <c r="FA54" s="74"/>
      <c r="FB54" s="74"/>
      <c r="FC54" s="74"/>
      <c r="FD54" s="74"/>
      <c r="FE54" s="74"/>
      <c r="FF54" s="74"/>
      <c r="FG54" s="74"/>
      <c r="FH54" s="74"/>
      <c r="FI54" s="74"/>
      <c r="FJ54" s="74"/>
      <c r="FK54" s="74"/>
      <c r="FL54" s="74"/>
      <c r="FM54" s="74"/>
      <c r="FN54" s="74"/>
      <c r="FO54" s="74"/>
      <c r="FP54" s="74"/>
      <c r="FQ54" s="74"/>
      <c r="FR54" s="74"/>
      <c r="FS54" s="74"/>
      <c r="FT54" s="74"/>
      <c r="FU54" s="74"/>
      <c r="FV54" s="74"/>
      <c r="FW54" s="74"/>
      <c r="FX54" s="74"/>
      <c r="FY54" s="74"/>
      <c r="FZ54" s="74"/>
      <c r="GA54" s="74"/>
      <c r="GB54" s="74"/>
      <c r="GC54" s="74"/>
      <c r="GD54" s="74"/>
      <c r="GE54" s="74"/>
      <c r="GF54" s="74"/>
      <c r="GG54" s="74"/>
      <c r="GH54" s="74"/>
      <c r="GI54" s="74"/>
      <c r="GJ54" s="74"/>
      <c r="GK54" s="74"/>
      <c r="GL54" s="74"/>
      <c r="GM54" s="74"/>
      <c r="GN54" s="74"/>
      <c r="GO54" s="74"/>
      <c r="GP54" s="74"/>
      <c r="GQ54" s="74"/>
      <c r="GR54" s="74"/>
      <c r="GS54" s="74"/>
      <c r="GT54" s="74"/>
      <c r="GU54" s="74"/>
      <c r="GV54" s="74"/>
      <c r="GW54" s="74"/>
      <c r="GX54" s="74"/>
      <c r="GY54" s="74"/>
      <c r="GZ54" s="74"/>
      <c r="HA54" s="74"/>
      <c r="HB54" s="74"/>
      <c r="HC54" s="74"/>
      <c r="HD54" s="74"/>
      <c r="HE54" s="74"/>
      <c r="HF54" s="74"/>
      <c r="HG54" s="74"/>
      <c r="HH54" s="74"/>
      <c r="HI54" s="74"/>
      <c r="HJ54" s="74"/>
      <c r="HK54" s="74"/>
      <c r="HL54" s="74"/>
      <c r="HM54" s="74"/>
      <c r="HN54" s="74"/>
      <c r="HO54" s="74"/>
      <c r="HP54" s="74"/>
      <c r="HQ54" s="74"/>
      <c r="HR54" s="74"/>
      <c r="HS54" s="74"/>
      <c r="HT54" s="74"/>
      <c r="HU54" s="74"/>
      <c r="HV54" s="74"/>
      <c r="HW54" s="74"/>
      <c r="HX54" s="74"/>
      <c r="HY54" s="74"/>
      <c r="HZ54" s="74"/>
      <c r="IA54" s="74"/>
      <c r="IB54" s="74"/>
      <c r="IC54" s="74"/>
      <c r="ID54" s="74"/>
      <c r="IE54" s="74"/>
      <c r="IF54" s="74"/>
      <c r="IG54" s="74"/>
      <c r="IH54" s="74"/>
      <c r="II54" s="74"/>
      <c r="IJ54" s="74"/>
      <c r="IK54" s="74"/>
      <c r="IL54" s="74"/>
      <c r="IM54" s="74"/>
      <c r="IN54" s="74"/>
      <c r="IO54" s="74"/>
      <c r="IP54" s="74"/>
      <c r="IQ54" s="74"/>
      <c r="IR54" s="74"/>
      <c r="IS54" s="74"/>
      <c r="IT54" s="74"/>
      <c r="IU54" s="74"/>
      <c r="IV54" s="74"/>
    </row>
    <row r="55" spans="1:256" s="14" customFormat="1" x14ac:dyDescent="0.25">
      <c r="A55" s="36" t="s">
        <v>67</v>
      </c>
      <c r="B55" s="36" t="s">
        <v>139</v>
      </c>
      <c r="C55" s="53"/>
      <c r="D55" s="80">
        <v>43465</v>
      </c>
      <c r="E55" s="53"/>
      <c r="F55" s="54">
        <v>2082833.8</v>
      </c>
      <c r="G55" s="133">
        <f t="shared" ref="G55" si="8">H55/F55</f>
        <v>1</v>
      </c>
      <c r="H55" s="54">
        <v>2082833.8</v>
      </c>
      <c r="I55" s="104" t="s">
        <v>65</v>
      </c>
      <c r="J55" s="54">
        <v>2289886.5499999998</v>
      </c>
      <c r="K55" s="133">
        <f t="shared" si="4"/>
        <v>1</v>
      </c>
      <c r="L55" s="54">
        <v>2289886.5499999998</v>
      </c>
      <c r="M55" s="104"/>
      <c r="N55" s="106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  <c r="EO55" s="74"/>
      <c r="EP55" s="74"/>
      <c r="EQ55" s="74"/>
      <c r="ER55" s="74"/>
      <c r="ES55" s="74"/>
      <c r="ET55" s="74"/>
      <c r="EU55" s="74"/>
      <c r="EV55" s="74"/>
      <c r="EW55" s="74"/>
      <c r="EX55" s="74"/>
      <c r="EY55" s="74"/>
      <c r="EZ55" s="74"/>
      <c r="FA55" s="74"/>
      <c r="FB55" s="74"/>
      <c r="FC55" s="74"/>
      <c r="FD55" s="74"/>
      <c r="FE55" s="74"/>
      <c r="FF55" s="74"/>
      <c r="FG55" s="74"/>
      <c r="FH55" s="74"/>
      <c r="FI55" s="74"/>
      <c r="FJ55" s="74"/>
      <c r="FK55" s="74"/>
      <c r="FL55" s="74"/>
      <c r="FM55" s="74"/>
      <c r="FN55" s="74"/>
      <c r="FO55" s="74"/>
      <c r="FP55" s="74"/>
      <c r="FQ55" s="74"/>
      <c r="FR55" s="74"/>
      <c r="FS55" s="74"/>
      <c r="FT55" s="74"/>
      <c r="FU55" s="74"/>
      <c r="FV55" s="74"/>
      <c r="FW55" s="74"/>
      <c r="FX55" s="74"/>
      <c r="FY55" s="74"/>
      <c r="FZ55" s="74"/>
      <c r="GA55" s="74"/>
      <c r="GB55" s="74"/>
      <c r="GC55" s="74"/>
      <c r="GD55" s="74"/>
      <c r="GE55" s="74"/>
      <c r="GF55" s="74"/>
      <c r="GG55" s="74"/>
      <c r="GH55" s="74"/>
      <c r="GI55" s="74"/>
      <c r="GJ55" s="74"/>
      <c r="GK55" s="74"/>
      <c r="GL55" s="74"/>
      <c r="GM55" s="74"/>
      <c r="GN55" s="74"/>
      <c r="GO55" s="74"/>
      <c r="GP55" s="74"/>
      <c r="GQ55" s="74"/>
      <c r="GR55" s="74"/>
      <c r="GS55" s="74"/>
      <c r="GT55" s="74"/>
      <c r="GU55" s="74"/>
      <c r="GV55" s="74"/>
      <c r="GW55" s="74"/>
      <c r="GX55" s="74"/>
      <c r="GY55" s="74"/>
      <c r="GZ55" s="74"/>
      <c r="HA55" s="74"/>
      <c r="HB55" s="74"/>
      <c r="HC55" s="74"/>
      <c r="HD55" s="74"/>
      <c r="HE55" s="74"/>
      <c r="HF55" s="74"/>
      <c r="HG55" s="74"/>
      <c r="HH55" s="74"/>
      <c r="HI55" s="74"/>
      <c r="HJ55" s="74"/>
      <c r="HK55" s="74"/>
      <c r="HL55" s="74"/>
      <c r="HM55" s="74"/>
      <c r="HN55" s="74"/>
      <c r="HO55" s="74"/>
      <c r="HP55" s="74"/>
      <c r="HQ55" s="74"/>
      <c r="HR55" s="74"/>
      <c r="HS55" s="74"/>
      <c r="HT55" s="74"/>
      <c r="HU55" s="74"/>
      <c r="HV55" s="74"/>
      <c r="HW55" s="74"/>
      <c r="HX55" s="74"/>
      <c r="HY55" s="74"/>
      <c r="HZ55" s="74"/>
      <c r="IA55" s="74"/>
      <c r="IB55" s="74"/>
      <c r="IC55" s="74"/>
      <c r="ID55" s="74"/>
      <c r="IE55" s="74"/>
      <c r="IF55" s="74"/>
      <c r="IG55" s="74"/>
      <c r="IH55" s="74"/>
      <c r="II55" s="74"/>
      <c r="IJ55" s="74"/>
      <c r="IK55" s="74"/>
      <c r="IL55" s="74"/>
      <c r="IM55" s="74"/>
      <c r="IN55" s="74"/>
      <c r="IO55" s="74"/>
      <c r="IP55" s="74"/>
      <c r="IQ55" s="74"/>
      <c r="IR55" s="74"/>
      <c r="IS55" s="74"/>
      <c r="IT55" s="74"/>
      <c r="IU55" s="74"/>
      <c r="IV55" s="74"/>
    </row>
    <row r="56" spans="1:256" s="14" customFormat="1" x14ac:dyDescent="0.25">
      <c r="A56" s="36"/>
      <c r="B56" s="36"/>
      <c r="C56" s="53"/>
      <c r="D56" s="81"/>
      <c r="E56" s="53"/>
      <c r="F56" s="61">
        <f>SUM(F55)</f>
        <v>2082833.8</v>
      </c>
      <c r="G56" s="133"/>
      <c r="H56" s="61">
        <f>SUM(H55)</f>
        <v>2082833.8</v>
      </c>
      <c r="I56" s="99"/>
      <c r="J56" s="61">
        <f>SUM(J55)</f>
        <v>2289886.5499999998</v>
      </c>
      <c r="K56" s="133"/>
      <c r="L56" s="61">
        <f>SUM(L55)</f>
        <v>2289886.5499999998</v>
      </c>
      <c r="M56" s="99"/>
      <c r="N56" s="106">
        <f>SUM(L56-H56)</f>
        <v>207052.74999999977</v>
      </c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  <c r="EO56" s="74"/>
      <c r="EP56" s="74"/>
      <c r="EQ56" s="74"/>
      <c r="ER56" s="74"/>
      <c r="ES56" s="74"/>
      <c r="ET56" s="74"/>
      <c r="EU56" s="74"/>
      <c r="EV56" s="74"/>
      <c r="EW56" s="74"/>
      <c r="EX56" s="74"/>
      <c r="EY56" s="74"/>
      <c r="EZ56" s="74"/>
      <c r="FA56" s="74"/>
      <c r="FB56" s="74"/>
      <c r="FC56" s="74"/>
      <c r="FD56" s="74"/>
      <c r="FE56" s="74"/>
      <c r="FF56" s="74"/>
      <c r="FG56" s="74"/>
      <c r="FH56" s="74"/>
      <c r="FI56" s="74"/>
      <c r="FJ56" s="74"/>
      <c r="FK56" s="74"/>
      <c r="FL56" s="74"/>
      <c r="FM56" s="74"/>
      <c r="FN56" s="74"/>
      <c r="FO56" s="74"/>
      <c r="FP56" s="74"/>
      <c r="FQ56" s="74"/>
      <c r="FR56" s="74"/>
      <c r="FS56" s="74"/>
      <c r="FT56" s="74"/>
      <c r="FU56" s="74"/>
      <c r="FV56" s="74"/>
      <c r="FW56" s="74"/>
      <c r="FX56" s="74"/>
      <c r="FY56" s="74"/>
      <c r="FZ56" s="74"/>
      <c r="GA56" s="74"/>
      <c r="GB56" s="74"/>
      <c r="GC56" s="74"/>
      <c r="GD56" s="74"/>
      <c r="GE56" s="74"/>
      <c r="GF56" s="74"/>
      <c r="GG56" s="74"/>
      <c r="GH56" s="74"/>
      <c r="GI56" s="74"/>
      <c r="GJ56" s="74"/>
      <c r="GK56" s="74"/>
      <c r="GL56" s="74"/>
      <c r="GM56" s="74"/>
      <c r="GN56" s="74"/>
      <c r="GO56" s="74"/>
      <c r="GP56" s="74"/>
      <c r="GQ56" s="74"/>
      <c r="GR56" s="74"/>
      <c r="GS56" s="74"/>
      <c r="GT56" s="74"/>
      <c r="GU56" s="74"/>
      <c r="GV56" s="74"/>
      <c r="GW56" s="74"/>
      <c r="GX56" s="74"/>
      <c r="GY56" s="74"/>
      <c r="GZ56" s="74"/>
      <c r="HA56" s="74"/>
      <c r="HB56" s="74"/>
      <c r="HC56" s="74"/>
      <c r="HD56" s="74"/>
      <c r="HE56" s="74"/>
      <c r="HF56" s="74"/>
      <c r="HG56" s="74"/>
      <c r="HH56" s="74"/>
      <c r="HI56" s="74"/>
      <c r="HJ56" s="74"/>
      <c r="HK56" s="74"/>
      <c r="HL56" s="74"/>
      <c r="HM56" s="74"/>
      <c r="HN56" s="74"/>
      <c r="HO56" s="74"/>
      <c r="HP56" s="74"/>
      <c r="HQ56" s="74"/>
      <c r="HR56" s="74"/>
      <c r="HS56" s="74"/>
      <c r="HT56" s="74"/>
      <c r="HU56" s="74"/>
      <c r="HV56" s="74"/>
      <c r="HW56" s="74"/>
      <c r="HX56" s="74"/>
      <c r="HY56" s="74"/>
      <c r="HZ56" s="74"/>
      <c r="IA56" s="74"/>
      <c r="IB56" s="74"/>
      <c r="IC56" s="74"/>
      <c r="ID56" s="74"/>
      <c r="IE56" s="74"/>
      <c r="IF56" s="74"/>
      <c r="IG56" s="74"/>
      <c r="IH56" s="74"/>
      <c r="II56" s="74"/>
      <c r="IJ56" s="74"/>
      <c r="IK56" s="74"/>
      <c r="IL56" s="74"/>
      <c r="IM56" s="74"/>
      <c r="IN56" s="74"/>
      <c r="IO56" s="74"/>
      <c r="IP56" s="74"/>
      <c r="IQ56" s="74"/>
      <c r="IR56" s="74"/>
      <c r="IS56" s="74"/>
      <c r="IT56" s="74"/>
      <c r="IU56" s="74"/>
      <c r="IV56" s="74"/>
    </row>
    <row r="57" spans="1:256" s="14" customFormat="1" x14ac:dyDescent="0.25">
      <c r="A57" s="38"/>
      <c r="B57" s="36"/>
      <c r="C57" s="53"/>
      <c r="D57" s="80"/>
      <c r="E57" s="55"/>
      <c r="F57" s="58"/>
      <c r="G57" s="133"/>
      <c r="H57" s="58"/>
      <c r="I57" s="99"/>
      <c r="J57" s="58"/>
      <c r="K57" s="133"/>
      <c r="L57" s="58"/>
      <c r="M57" s="100"/>
      <c r="N57" s="106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  <c r="EN57" s="74"/>
      <c r="EO57" s="74"/>
      <c r="EP57" s="74"/>
      <c r="EQ57" s="74"/>
      <c r="ER57" s="74"/>
      <c r="ES57" s="74"/>
      <c r="ET57" s="74"/>
      <c r="EU57" s="74"/>
      <c r="EV57" s="74"/>
      <c r="EW57" s="74"/>
      <c r="EX57" s="74"/>
      <c r="EY57" s="74"/>
      <c r="EZ57" s="74"/>
      <c r="FA57" s="74"/>
      <c r="FB57" s="74"/>
      <c r="FC57" s="74"/>
      <c r="FD57" s="74"/>
      <c r="FE57" s="74"/>
      <c r="FF57" s="74"/>
      <c r="FG57" s="74"/>
      <c r="FH57" s="74"/>
      <c r="FI57" s="74"/>
      <c r="FJ57" s="74"/>
      <c r="FK57" s="74"/>
      <c r="FL57" s="74"/>
      <c r="FM57" s="74"/>
      <c r="FN57" s="74"/>
      <c r="FO57" s="74"/>
      <c r="FP57" s="74"/>
      <c r="FQ57" s="74"/>
      <c r="FR57" s="74"/>
      <c r="FS57" s="74"/>
      <c r="FT57" s="74"/>
      <c r="FU57" s="74"/>
      <c r="FV57" s="74"/>
      <c r="FW57" s="74"/>
      <c r="FX57" s="74"/>
      <c r="FY57" s="74"/>
      <c r="FZ57" s="74"/>
      <c r="GA57" s="74"/>
      <c r="GB57" s="74"/>
      <c r="GC57" s="74"/>
      <c r="GD57" s="74"/>
      <c r="GE57" s="74"/>
      <c r="GF57" s="74"/>
      <c r="GG57" s="74"/>
      <c r="GH57" s="74"/>
      <c r="GI57" s="74"/>
      <c r="GJ57" s="74"/>
      <c r="GK57" s="74"/>
      <c r="GL57" s="74"/>
      <c r="GM57" s="74"/>
      <c r="GN57" s="74"/>
      <c r="GO57" s="74"/>
      <c r="GP57" s="74"/>
      <c r="GQ57" s="74"/>
      <c r="GR57" s="74"/>
      <c r="GS57" s="74"/>
      <c r="GT57" s="74"/>
      <c r="GU57" s="74"/>
      <c r="GV57" s="74"/>
      <c r="GW57" s="74"/>
      <c r="GX57" s="74"/>
      <c r="GY57" s="74"/>
      <c r="GZ57" s="74"/>
      <c r="HA57" s="74"/>
      <c r="HB57" s="74"/>
      <c r="HC57" s="74"/>
      <c r="HD57" s="74"/>
      <c r="HE57" s="74"/>
      <c r="HF57" s="74"/>
      <c r="HG57" s="74"/>
      <c r="HH57" s="74"/>
      <c r="HI57" s="74"/>
      <c r="HJ57" s="74"/>
      <c r="HK57" s="74"/>
      <c r="HL57" s="74"/>
      <c r="HM57" s="74"/>
      <c r="HN57" s="74"/>
      <c r="HO57" s="74"/>
      <c r="HP57" s="74"/>
      <c r="HQ57" s="74"/>
      <c r="HR57" s="74"/>
      <c r="HS57" s="74"/>
      <c r="HT57" s="74"/>
      <c r="HU57" s="74"/>
      <c r="HV57" s="74"/>
      <c r="HW57" s="74"/>
      <c r="HX57" s="74"/>
      <c r="HY57" s="74"/>
      <c r="HZ57" s="74"/>
      <c r="IA57" s="74"/>
      <c r="IB57" s="74"/>
      <c r="IC57" s="74"/>
      <c r="ID57" s="74"/>
      <c r="IE57" s="74"/>
      <c r="IF57" s="74"/>
      <c r="IG57" s="74"/>
      <c r="IH57" s="74"/>
      <c r="II57" s="74"/>
      <c r="IJ57" s="74"/>
      <c r="IK57" s="74"/>
      <c r="IL57" s="74"/>
      <c r="IM57" s="74"/>
      <c r="IN57" s="74"/>
      <c r="IO57" s="74"/>
      <c r="IP57" s="74"/>
      <c r="IQ57" s="74"/>
      <c r="IR57" s="74"/>
      <c r="IS57" s="74"/>
      <c r="IT57" s="74"/>
      <c r="IU57" s="74"/>
      <c r="IV57" s="74"/>
    </row>
    <row r="58" spans="1:256" s="36" customFormat="1" ht="14.25" customHeight="1" x14ac:dyDescent="0.25">
      <c r="A58" s="36" t="s">
        <v>12</v>
      </c>
      <c r="B58" s="36" t="s">
        <v>139</v>
      </c>
      <c r="C58" s="53"/>
      <c r="D58" s="80">
        <v>43465</v>
      </c>
      <c r="E58" s="55"/>
      <c r="F58" s="22">
        <v>71197.460000000006</v>
      </c>
      <c r="G58" s="133">
        <f t="shared" ref="G58" si="9">H58/F58</f>
        <v>1</v>
      </c>
      <c r="H58" s="22">
        <v>71197.460000000006</v>
      </c>
      <c r="I58" s="104" t="s">
        <v>65</v>
      </c>
      <c r="J58" s="22">
        <v>68625.72</v>
      </c>
      <c r="K58" s="133">
        <f t="shared" si="4"/>
        <v>1</v>
      </c>
      <c r="L58" s="22">
        <v>68625.72</v>
      </c>
      <c r="M58" s="102"/>
      <c r="N58" s="106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5"/>
      <c r="CR58" s="95"/>
      <c r="CS58" s="95"/>
      <c r="CT58" s="95"/>
      <c r="CU58" s="95"/>
      <c r="CV58" s="95"/>
      <c r="CW58" s="95"/>
      <c r="CX58" s="95"/>
      <c r="CY58" s="95"/>
      <c r="CZ58" s="95"/>
      <c r="DA58" s="95"/>
      <c r="DB58" s="95"/>
      <c r="DC58" s="95"/>
      <c r="DD58" s="95"/>
      <c r="DE58" s="95"/>
      <c r="DF58" s="95"/>
      <c r="DG58" s="95"/>
      <c r="DH58" s="95"/>
      <c r="DI58" s="95"/>
      <c r="DJ58" s="95"/>
      <c r="DK58" s="95"/>
      <c r="DL58" s="95"/>
      <c r="DM58" s="95"/>
      <c r="DN58" s="95"/>
      <c r="DO58" s="95"/>
      <c r="DP58" s="95"/>
      <c r="DQ58" s="95"/>
      <c r="DR58" s="95"/>
      <c r="DS58" s="95"/>
      <c r="DT58" s="95"/>
      <c r="DU58" s="95"/>
      <c r="DV58" s="95"/>
      <c r="DW58" s="95"/>
      <c r="DX58" s="95"/>
      <c r="DY58" s="95"/>
      <c r="DZ58" s="95"/>
      <c r="EA58" s="95"/>
      <c r="EB58" s="95"/>
      <c r="EC58" s="95"/>
      <c r="ED58" s="95"/>
      <c r="EE58" s="95"/>
      <c r="EF58" s="95"/>
      <c r="EG58" s="95"/>
      <c r="EH58" s="95"/>
      <c r="EI58" s="95"/>
      <c r="EJ58" s="95"/>
      <c r="EK58" s="95"/>
      <c r="EL58" s="95"/>
      <c r="EM58" s="95"/>
      <c r="EN58" s="95"/>
      <c r="EO58" s="95"/>
      <c r="EP58" s="95"/>
      <c r="EQ58" s="95"/>
      <c r="ER58" s="95"/>
      <c r="ES58" s="95"/>
      <c r="ET58" s="95"/>
      <c r="EU58" s="95"/>
      <c r="EV58" s="95"/>
      <c r="EW58" s="95"/>
      <c r="EX58" s="95"/>
      <c r="EY58" s="95"/>
      <c r="EZ58" s="95"/>
      <c r="FA58" s="95"/>
      <c r="FB58" s="95"/>
      <c r="FC58" s="95"/>
      <c r="FD58" s="95"/>
      <c r="FE58" s="95"/>
      <c r="FF58" s="95"/>
      <c r="FG58" s="95"/>
      <c r="FH58" s="95"/>
      <c r="FI58" s="95"/>
      <c r="FJ58" s="95"/>
      <c r="FK58" s="95"/>
      <c r="FL58" s="95"/>
      <c r="FM58" s="95"/>
      <c r="FN58" s="95"/>
      <c r="FO58" s="95"/>
      <c r="FP58" s="95"/>
      <c r="FQ58" s="95"/>
      <c r="FR58" s="95"/>
      <c r="FS58" s="95"/>
      <c r="FT58" s="95"/>
      <c r="FU58" s="95"/>
      <c r="FV58" s="95"/>
      <c r="FW58" s="95"/>
      <c r="FX58" s="95"/>
      <c r="FY58" s="95"/>
      <c r="FZ58" s="95"/>
      <c r="GA58" s="95"/>
      <c r="GB58" s="95"/>
      <c r="GC58" s="95"/>
      <c r="GD58" s="95"/>
      <c r="GE58" s="95"/>
      <c r="GF58" s="95"/>
      <c r="GG58" s="95"/>
      <c r="GH58" s="95"/>
      <c r="GI58" s="95"/>
      <c r="GJ58" s="95"/>
      <c r="GK58" s="95"/>
      <c r="GL58" s="95"/>
      <c r="GM58" s="95"/>
      <c r="GN58" s="95"/>
      <c r="GO58" s="95"/>
      <c r="GP58" s="95"/>
      <c r="GQ58" s="95"/>
      <c r="GR58" s="95"/>
      <c r="GS58" s="95"/>
      <c r="GT58" s="95"/>
      <c r="GU58" s="95"/>
      <c r="GV58" s="95"/>
      <c r="GW58" s="95"/>
      <c r="GX58" s="95"/>
      <c r="GY58" s="95"/>
      <c r="GZ58" s="95"/>
      <c r="HA58" s="95"/>
      <c r="HB58" s="95"/>
      <c r="HC58" s="95"/>
      <c r="HD58" s="95"/>
      <c r="HE58" s="95"/>
      <c r="HF58" s="95"/>
      <c r="HG58" s="95"/>
      <c r="HH58" s="95"/>
      <c r="HI58" s="95"/>
      <c r="HJ58" s="95"/>
      <c r="HK58" s="95"/>
      <c r="HL58" s="95"/>
      <c r="HM58" s="95"/>
      <c r="HN58" s="95"/>
      <c r="HO58" s="95"/>
      <c r="HP58" s="95"/>
      <c r="HQ58" s="95"/>
      <c r="HR58" s="95"/>
      <c r="HS58" s="95"/>
      <c r="HT58" s="95"/>
      <c r="HU58" s="95"/>
      <c r="HV58" s="95"/>
      <c r="HW58" s="95"/>
      <c r="HX58" s="95"/>
      <c r="HY58" s="95"/>
      <c r="HZ58" s="95"/>
      <c r="IA58" s="95"/>
      <c r="IB58" s="95"/>
      <c r="IC58" s="95"/>
      <c r="ID58" s="95"/>
      <c r="IE58" s="95"/>
      <c r="IF58" s="95"/>
      <c r="IG58" s="95"/>
      <c r="IH58" s="95"/>
      <c r="II58" s="95"/>
      <c r="IJ58" s="95"/>
      <c r="IK58" s="95"/>
      <c r="IL58" s="95"/>
      <c r="IM58" s="95"/>
      <c r="IN58" s="95"/>
      <c r="IO58" s="95"/>
      <c r="IP58" s="95"/>
      <c r="IQ58" s="95"/>
      <c r="IR58" s="95"/>
      <c r="IS58" s="95"/>
      <c r="IT58" s="95"/>
      <c r="IU58" s="95"/>
      <c r="IV58" s="95"/>
    </row>
    <row r="59" spans="1:256" s="14" customFormat="1" x14ac:dyDescent="0.25">
      <c r="C59" s="71"/>
      <c r="D59" s="82"/>
      <c r="F59" s="58">
        <f>SUM(F58)</f>
        <v>71197.460000000006</v>
      </c>
      <c r="G59" s="133"/>
      <c r="H59" s="58">
        <f>SUM(H58)</f>
        <v>71197.460000000006</v>
      </c>
      <c r="I59" s="99"/>
      <c r="J59" s="58">
        <f>SUM(J58)</f>
        <v>68625.72</v>
      </c>
      <c r="K59" s="133"/>
      <c r="L59" s="58">
        <f>SUM(L58)</f>
        <v>68625.72</v>
      </c>
      <c r="M59" s="100"/>
      <c r="N59" s="106">
        <f>SUM(L59-H59)</f>
        <v>-2571.7400000000052</v>
      </c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  <c r="EN59" s="74"/>
      <c r="EO59" s="74"/>
      <c r="EP59" s="74"/>
      <c r="EQ59" s="74"/>
      <c r="ER59" s="74"/>
      <c r="ES59" s="74"/>
      <c r="ET59" s="74"/>
      <c r="EU59" s="74"/>
      <c r="EV59" s="74"/>
      <c r="EW59" s="74"/>
      <c r="EX59" s="74"/>
      <c r="EY59" s="74"/>
      <c r="EZ59" s="74"/>
      <c r="FA59" s="74"/>
      <c r="FB59" s="74"/>
      <c r="FC59" s="74"/>
      <c r="FD59" s="74"/>
      <c r="FE59" s="74"/>
      <c r="FF59" s="74"/>
      <c r="FG59" s="74"/>
      <c r="FH59" s="74"/>
      <c r="FI59" s="74"/>
      <c r="FJ59" s="74"/>
      <c r="FK59" s="74"/>
      <c r="FL59" s="74"/>
      <c r="FM59" s="74"/>
      <c r="FN59" s="74"/>
      <c r="FO59" s="74"/>
      <c r="FP59" s="74"/>
      <c r="FQ59" s="74"/>
      <c r="FR59" s="74"/>
      <c r="FS59" s="74"/>
      <c r="FT59" s="74"/>
      <c r="FU59" s="74"/>
      <c r="FV59" s="74"/>
      <c r="FW59" s="74"/>
      <c r="FX59" s="74"/>
      <c r="FY59" s="74"/>
      <c r="FZ59" s="74"/>
      <c r="GA59" s="74"/>
      <c r="GB59" s="74"/>
      <c r="GC59" s="74"/>
      <c r="GD59" s="74"/>
      <c r="GE59" s="74"/>
      <c r="GF59" s="74"/>
      <c r="GG59" s="74"/>
      <c r="GH59" s="74"/>
      <c r="GI59" s="74"/>
      <c r="GJ59" s="74"/>
      <c r="GK59" s="74"/>
      <c r="GL59" s="74"/>
      <c r="GM59" s="74"/>
      <c r="GN59" s="74"/>
      <c r="GO59" s="74"/>
      <c r="GP59" s="74"/>
      <c r="GQ59" s="74"/>
      <c r="GR59" s="74"/>
      <c r="GS59" s="74"/>
      <c r="GT59" s="74"/>
      <c r="GU59" s="74"/>
      <c r="GV59" s="74"/>
      <c r="GW59" s="74"/>
      <c r="GX59" s="74"/>
      <c r="GY59" s="74"/>
      <c r="GZ59" s="74"/>
      <c r="HA59" s="74"/>
      <c r="HB59" s="74"/>
      <c r="HC59" s="74"/>
      <c r="HD59" s="74"/>
      <c r="HE59" s="74"/>
      <c r="HF59" s="74"/>
      <c r="HG59" s="74"/>
      <c r="HH59" s="74"/>
      <c r="HI59" s="74"/>
      <c r="HJ59" s="74"/>
      <c r="HK59" s="74"/>
      <c r="HL59" s="74"/>
      <c r="HM59" s="74"/>
      <c r="HN59" s="74"/>
      <c r="HO59" s="74"/>
      <c r="HP59" s="74"/>
      <c r="HQ59" s="74"/>
      <c r="HR59" s="74"/>
      <c r="HS59" s="74"/>
      <c r="HT59" s="74"/>
      <c r="HU59" s="74"/>
      <c r="HV59" s="74"/>
      <c r="HW59" s="74"/>
      <c r="HX59" s="74"/>
      <c r="HY59" s="74"/>
      <c r="HZ59" s="74"/>
      <c r="IA59" s="74"/>
      <c r="IB59" s="74"/>
      <c r="IC59" s="74"/>
      <c r="ID59" s="74"/>
      <c r="IE59" s="74"/>
      <c r="IF59" s="74"/>
      <c r="IG59" s="74"/>
      <c r="IH59" s="74"/>
      <c r="II59" s="74"/>
      <c r="IJ59" s="74"/>
      <c r="IK59" s="74"/>
      <c r="IL59" s="74"/>
      <c r="IM59" s="74"/>
      <c r="IN59" s="74"/>
      <c r="IO59" s="74"/>
      <c r="IP59" s="74"/>
      <c r="IQ59" s="74"/>
      <c r="IR59" s="74"/>
      <c r="IS59" s="74"/>
      <c r="IT59" s="74"/>
      <c r="IU59" s="74"/>
      <c r="IV59" s="74"/>
    </row>
    <row r="60" spans="1:256" s="14" customFormat="1" x14ac:dyDescent="0.25">
      <c r="A60" s="36"/>
      <c r="B60" s="36"/>
      <c r="C60" s="53"/>
      <c r="D60" s="81"/>
      <c r="E60" s="36"/>
      <c r="F60" s="22"/>
      <c r="G60" s="133"/>
      <c r="H60" s="22"/>
      <c r="I60" s="104"/>
      <c r="J60" s="22"/>
      <c r="K60" s="133"/>
      <c r="L60" s="22"/>
      <c r="M60" s="102"/>
      <c r="N60" s="106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  <c r="EN60" s="74"/>
      <c r="EO60" s="74"/>
      <c r="EP60" s="74"/>
      <c r="EQ60" s="74"/>
      <c r="ER60" s="74"/>
      <c r="ES60" s="74"/>
      <c r="ET60" s="74"/>
      <c r="EU60" s="74"/>
      <c r="EV60" s="74"/>
      <c r="EW60" s="74"/>
      <c r="EX60" s="74"/>
      <c r="EY60" s="74"/>
      <c r="EZ60" s="74"/>
      <c r="FA60" s="74"/>
      <c r="FB60" s="74"/>
      <c r="FC60" s="74"/>
      <c r="FD60" s="74"/>
      <c r="FE60" s="74"/>
      <c r="FF60" s="74"/>
      <c r="FG60" s="74"/>
      <c r="FH60" s="74"/>
      <c r="FI60" s="74"/>
      <c r="FJ60" s="74"/>
      <c r="FK60" s="74"/>
      <c r="FL60" s="74"/>
      <c r="FM60" s="74"/>
      <c r="FN60" s="74"/>
      <c r="FO60" s="74"/>
      <c r="FP60" s="74"/>
      <c r="FQ60" s="74"/>
      <c r="FR60" s="74"/>
      <c r="FS60" s="74"/>
      <c r="FT60" s="74"/>
      <c r="FU60" s="74"/>
      <c r="FV60" s="74"/>
      <c r="FW60" s="74"/>
      <c r="FX60" s="74"/>
      <c r="FY60" s="74"/>
      <c r="FZ60" s="74"/>
      <c r="GA60" s="74"/>
      <c r="GB60" s="74"/>
      <c r="GC60" s="74"/>
      <c r="GD60" s="74"/>
      <c r="GE60" s="74"/>
      <c r="GF60" s="74"/>
      <c r="GG60" s="74"/>
      <c r="GH60" s="74"/>
      <c r="GI60" s="74"/>
      <c r="GJ60" s="74"/>
      <c r="GK60" s="74"/>
      <c r="GL60" s="74"/>
      <c r="GM60" s="74"/>
      <c r="GN60" s="74"/>
      <c r="GO60" s="74"/>
      <c r="GP60" s="74"/>
      <c r="GQ60" s="74"/>
      <c r="GR60" s="74"/>
      <c r="GS60" s="74"/>
      <c r="GT60" s="74"/>
      <c r="GU60" s="74"/>
      <c r="GV60" s="74"/>
      <c r="GW60" s="74"/>
      <c r="GX60" s="74"/>
      <c r="GY60" s="74"/>
      <c r="GZ60" s="74"/>
      <c r="HA60" s="74"/>
      <c r="HB60" s="74"/>
      <c r="HC60" s="74"/>
      <c r="HD60" s="74"/>
      <c r="HE60" s="74"/>
      <c r="HF60" s="74"/>
      <c r="HG60" s="74"/>
      <c r="HH60" s="74"/>
      <c r="HI60" s="74"/>
      <c r="HJ60" s="74"/>
      <c r="HK60" s="74"/>
      <c r="HL60" s="74"/>
      <c r="HM60" s="74"/>
      <c r="HN60" s="74"/>
      <c r="HO60" s="74"/>
      <c r="HP60" s="74"/>
      <c r="HQ60" s="74"/>
      <c r="HR60" s="74"/>
      <c r="HS60" s="74"/>
      <c r="HT60" s="74"/>
      <c r="HU60" s="74"/>
      <c r="HV60" s="74"/>
      <c r="HW60" s="74"/>
      <c r="HX60" s="74"/>
      <c r="HY60" s="74"/>
      <c r="HZ60" s="74"/>
      <c r="IA60" s="74"/>
      <c r="IB60" s="74"/>
      <c r="IC60" s="74"/>
      <c r="ID60" s="74"/>
      <c r="IE60" s="74"/>
      <c r="IF60" s="74"/>
      <c r="IG60" s="74"/>
      <c r="IH60" s="74"/>
      <c r="II60" s="74"/>
      <c r="IJ60" s="74"/>
      <c r="IK60" s="74"/>
      <c r="IL60" s="74"/>
      <c r="IM60" s="74"/>
      <c r="IN60" s="74"/>
      <c r="IO60" s="74"/>
      <c r="IP60" s="74"/>
      <c r="IQ60" s="74"/>
      <c r="IR60" s="74"/>
      <c r="IS60" s="74"/>
      <c r="IT60" s="74"/>
      <c r="IU60" s="74"/>
      <c r="IV60" s="74"/>
    </row>
    <row r="61" spans="1:256" s="14" customFormat="1" x14ac:dyDescent="0.25">
      <c r="A61" s="36" t="s">
        <v>35</v>
      </c>
      <c r="B61" s="36" t="s">
        <v>139</v>
      </c>
      <c r="C61" s="53"/>
      <c r="D61" s="80">
        <v>43465</v>
      </c>
      <c r="E61" s="36"/>
      <c r="F61" s="22">
        <v>411043.94</v>
      </c>
      <c r="G61" s="133">
        <f t="shared" ref="G61" si="10">H61/F61</f>
        <v>1</v>
      </c>
      <c r="H61" s="22">
        <v>411043.94</v>
      </c>
      <c r="I61" s="104" t="s">
        <v>65</v>
      </c>
      <c r="J61" s="22">
        <v>422494.99</v>
      </c>
      <c r="K61" s="133">
        <f t="shared" si="4"/>
        <v>1</v>
      </c>
      <c r="L61" s="22">
        <v>422494.99</v>
      </c>
      <c r="M61" s="102"/>
      <c r="N61" s="106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  <c r="EN61" s="74"/>
      <c r="EO61" s="74"/>
      <c r="EP61" s="74"/>
      <c r="EQ61" s="74"/>
      <c r="ER61" s="74"/>
      <c r="ES61" s="74"/>
      <c r="ET61" s="74"/>
      <c r="EU61" s="74"/>
      <c r="EV61" s="74"/>
      <c r="EW61" s="74"/>
      <c r="EX61" s="74"/>
      <c r="EY61" s="74"/>
      <c r="EZ61" s="74"/>
      <c r="FA61" s="74"/>
      <c r="FB61" s="74"/>
      <c r="FC61" s="74"/>
      <c r="FD61" s="74"/>
      <c r="FE61" s="74"/>
      <c r="FF61" s="74"/>
      <c r="FG61" s="74"/>
      <c r="FH61" s="74"/>
      <c r="FI61" s="74"/>
      <c r="FJ61" s="74"/>
      <c r="FK61" s="74"/>
      <c r="FL61" s="74"/>
      <c r="FM61" s="74"/>
      <c r="FN61" s="74"/>
      <c r="FO61" s="74"/>
      <c r="FP61" s="74"/>
      <c r="FQ61" s="74"/>
      <c r="FR61" s="74"/>
      <c r="FS61" s="74"/>
      <c r="FT61" s="74"/>
      <c r="FU61" s="74"/>
      <c r="FV61" s="74"/>
      <c r="FW61" s="74"/>
      <c r="FX61" s="74"/>
      <c r="FY61" s="74"/>
      <c r="FZ61" s="74"/>
      <c r="GA61" s="74"/>
      <c r="GB61" s="74"/>
      <c r="GC61" s="74"/>
      <c r="GD61" s="74"/>
      <c r="GE61" s="74"/>
      <c r="GF61" s="74"/>
      <c r="GG61" s="74"/>
      <c r="GH61" s="74"/>
      <c r="GI61" s="74"/>
      <c r="GJ61" s="74"/>
      <c r="GK61" s="74"/>
      <c r="GL61" s="74"/>
      <c r="GM61" s="74"/>
      <c r="GN61" s="74"/>
      <c r="GO61" s="74"/>
      <c r="GP61" s="74"/>
      <c r="GQ61" s="74"/>
      <c r="GR61" s="74"/>
      <c r="GS61" s="74"/>
      <c r="GT61" s="74"/>
      <c r="GU61" s="74"/>
      <c r="GV61" s="74"/>
      <c r="GW61" s="74"/>
      <c r="GX61" s="74"/>
      <c r="GY61" s="74"/>
      <c r="GZ61" s="74"/>
      <c r="HA61" s="74"/>
      <c r="HB61" s="74"/>
      <c r="HC61" s="74"/>
      <c r="HD61" s="74"/>
      <c r="HE61" s="74"/>
      <c r="HF61" s="74"/>
      <c r="HG61" s="74"/>
      <c r="HH61" s="74"/>
      <c r="HI61" s="74"/>
      <c r="HJ61" s="74"/>
      <c r="HK61" s="74"/>
      <c r="HL61" s="74"/>
      <c r="HM61" s="74"/>
      <c r="HN61" s="74"/>
      <c r="HO61" s="74"/>
      <c r="HP61" s="74"/>
      <c r="HQ61" s="74"/>
      <c r="HR61" s="74"/>
      <c r="HS61" s="74"/>
      <c r="HT61" s="74"/>
      <c r="HU61" s="74"/>
      <c r="HV61" s="74"/>
      <c r="HW61" s="74"/>
      <c r="HX61" s="74"/>
      <c r="HY61" s="74"/>
      <c r="HZ61" s="74"/>
      <c r="IA61" s="74"/>
      <c r="IB61" s="74"/>
      <c r="IC61" s="74"/>
      <c r="ID61" s="74"/>
      <c r="IE61" s="74"/>
      <c r="IF61" s="74"/>
      <c r="IG61" s="74"/>
      <c r="IH61" s="74"/>
      <c r="II61" s="74"/>
      <c r="IJ61" s="74"/>
      <c r="IK61" s="74"/>
      <c r="IL61" s="74"/>
      <c r="IM61" s="74"/>
      <c r="IN61" s="74"/>
      <c r="IO61" s="74"/>
      <c r="IP61" s="74"/>
      <c r="IQ61" s="74"/>
      <c r="IR61" s="74"/>
      <c r="IS61" s="74"/>
      <c r="IT61" s="74"/>
      <c r="IU61" s="74"/>
      <c r="IV61" s="74"/>
    </row>
    <row r="62" spans="1:256" s="14" customFormat="1" x14ac:dyDescent="0.25">
      <c r="A62" s="36"/>
      <c r="B62" s="36"/>
      <c r="C62" s="53"/>
      <c r="D62" s="81"/>
      <c r="E62" s="36"/>
      <c r="F62" s="58">
        <f>SUM(F61:F61)</f>
        <v>411043.94</v>
      </c>
      <c r="G62" s="133"/>
      <c r="H62" s="58">
        <f>SUM(H61:H61)</f>
        <v>411043.94</v>
      </c>
      <c r="I62" s="99"/>
      <c r="J62" s="58">
        <f>SUM(J61:J61)</f>
        <v>422494.99</v>
      </c>
      <c r="K62" s="133"/>
      <c r="L62" s="58">
        <f>SUM(L61:L61)</f>
        <v>422494.99</v>
      </c>
      <c r="M62" s="100"/>
      <c r="N62" s="106">
        <f>SUM(L62-H62)</f>
        <v>11451.049999999988</v>
      </c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  <c r="EN62" s="74"/>
      <c r="EO62" s="74"/>
      <c r="EP62" s="74"/>
      <c r="EQ62" s="74"/>
      <c r="ER62" s="74"/>
      <c r="ES62" s="74"/>
      <c r="ET62" s="74"/>
      <c r="EU62" s="74"/>
      <c r="EV62" s="74"/>
      <c r="EW62" s="74"/>
      <c r="EX62" s="74"/>
      <c r="EY62" s="74"/>
      <c r="EZ62" s="74"/>
      <c r="FA62" s="74"/>
      <c r="FB62" s="74"/>
      <c r="FC62" s="74"/>
      <c r="FD62" s="74"/>
      <c r="FE62" s="74"/>
      <c r="FF62" s="74"/>
      <c r="FG62" s="74"/>
      <c r="FH62" s="74"/>
      <c r="FI62" s="74"/>
      <c r="FJ62" s="74"/>
      <c r="FK62" s="74"/>
      <c r="FL62" s="74"/>
      <c r="FM62" s="74"/>
      <c r="FN62" s="74"/>
      <c r="FO62" s="74"/>
      <c r="FP62" s="74"/>
      <c r="FQ62" s="74"/>
      <c r="FR62" s="74"/>
      <c r="FS62" s="74"/>
      <c r="FT62" s="74"/>
      <c r="FU62" s="74"/>
      <c r="FV62" s="74"/>
      <c r="FW62" s="74"/>
      <c r="FX62" s="74"/>
      <c r="FY62" s="74"/>
      <c r="FZ62" s="74"/>
      <c r="GA62" s="74"/>
      <c r="GB62" s="74"/>
      <c r="GC62" s="74"/>
      <c r="GD62" s="74"/>
      <c r="GE62" s="74"/>
      <c r="GF62" s="74"/>
      <c r="GG62" s="74"/>
      <c r="GH62" s="74"/>
      <c r="GI62" s="74"/>
      <c r="GJ62" s="74"/>
      <c r="GK62" s="74"/>
      <c r="GL62" s="74"/>
      <c r="GM62" s="74"/>
      <c r="GN62" s="74"/>
      <c r="GO62" s="74"/>
      <c r="GP62" s="74"/>
      <c r="GQ62" s="74"/>
      <c r="GR62" s="74"/>
      <c r="GS62" s="74"/>
      <c r="GT62" s="74"/>
      <c r="GU62" s="74"/>
      <c r="GV62" s="74"/>
      <c r="GW62" s="74"/>
      <c r="GX62" s="74"/>
      <c r="GY62" s="74"/>
      <c r="GZ62" s="74"/>
      <c r="HA62" s="74"/>
      <c r="HB62" s="74"/>
      <c r="HC62" s="74"/>
      <c r="HD62" s="74"/>
      <c r="HE62" s="74"/>
      <c r="HF62" s="74"/>
      <c r="HG62" s="74"/>
      <c r="HH62" s="74"/>
      <c r="HI62" s="74"/>
      <c r="HJ62" s="74"/>
      <c r="HK62" s="74"/>
      <c r="HL62" s="74"/>
      <c r="HM62" s="74"/>
      <c r="HN62" s="74"/>
      <c r="HO62" s="74"/>
      <c r="HP62" s="74"/>
      <c r="HQ62" s="74"/>
      <c r="HR62" s="74"/>
      <c r="HS62" s="74"/>
      <c r="HT62" s="74"/>
      <c r="HU62" s="74"/>
      <c r="HV62" s="74"/>
      <c r="HW62" s="74"/>
      <c r="HX62" s="74"/>
      <c r="HY62" s="74"/>
      <c r="HZ62" s="74"/>
      <c r="IA62" s="74"/>
      <c r="IB62" s="74"/>
      <c r="IC62" s="74"/>
      <c r="ID62" s="74"/>
      <c r="IE62" s="74"/>
      <c r="IF62" s="74"/>
      <c r="IG62" s="74"/>
      <c r="IH62" s="74"/>
      <c r="II62" s="74"/>
      <c r="IJ62" s="74"/>
      <c r="IK62" s="74"/>
      <c r="IL62" s="74"/>
      <c r="IM62" s="74"/>
      <c r="IN62" s="74"/>
      <c r="IO62" s="74"/>
      <c r="IP62" s="74"/>
      <c r="IQ62" s="74"/>
      <c r="IR62" s="74"/>
      <c r="IS62" s="74"/>
      <c r="IT62" s="74"/>
      <c r="IU62" s="74"/>
      <c r="IV62" s="74"/>
    </row>
    <row r="63" spans="1:256" s="14" customFormat="1" x14ac:dyDescent="0.25">
      <c r="A63" s="36"/>
      <c r="B63" s="36"/>
      <c r="C63" s="53"/>
      <c r="D63" s="81"/>
      <c r="E63" s="36"/>
      <c r="F63" s="58"/>
      <c r="G63" s="133"/>
      <c r="H63" s="58"/>
      <c r="I63" s="99"/>
      <c r="J63" s="58"/>
      <c r="K63" s="133"/>
      <c r="L63" s="58"/>
      <c r="M63" s="100"/>
      <c r="N63" s="106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  <c r="EN63" s="74"/>
      <c r="EO63" s="74"/>
      <c r="EP63" s="74"/>
      <c r="EQ63" s="74"/>
      <c r="ER63" s="74"/>
      <c r="ES63" s="74"/>
      <c r="ET63" s="74"/>
      <c r="EU63" s="74"/>
      <c r="EV63" s="74"/>
      <c r="EW63" s="74"/>
      <c r="EX63" s="74"/>
      <c r="EY63" s="74"/>
      <c r="EZ63" s="74"/>
      <c r="FA63" s="74"/>
      <c r="FB63" s="74"/>
      <c r="FC63" s="74"/>
      <c r="FD63" s="74"/>
      <c r="FE63" s="74"/>
      <c r="FF63" s="74"/>
      <c r="FG63" s="74"/>
      <c r="FH63" s="74"/>
      <c r="FI63" s="74"/>
      <c r="FJ63" s="74"/>
      <c r="FK63" s="74"/>
      <c r="FL63" s="74"/>
      <c r="FM63" s="74"/>
      <c r="FN63" s="74"/>
      <c r="FO63" s="74"/>
      <c r="FP63" s="74"/>
      <c r="FQ63" s="74"/>
      <c r="FR63" s="74"/>
      <c r="FS63" s="74"/>
      <c r="FT63" s="74"/>
      <c r="FU63" s="74"/>
      <c r="FV63" s="74"/>
      <c r="FW63" s="74"/>
      <c r="FX63" s="74"/>
      <c r="FY63" s="74"/>
      <c r="FZ63" s="74"/>
      <c r="GA63" s="74"/>
      <c r="GB63" s="74"/>
      <c r="GC63" s="74"/>
      <c r="GD63" s="74"/>
      <c r="GE63" s="74"/>
      <c r="GF63" s="74"/>
      <c r="GG63" s="74"/>
      <c r="GH63" s="74"/>
      <c r="GI63" s="74"/>
      <c r="GJ63" s="74"/>
      <c r="GK63" s="74"/>
      <c r="GL63" s="74"/>
      <c r="GM63" s="74"/>
      <c r="GN63" s="74"/>
      <c r="GO63" s="74"/>
      <c r="GP63" s="74"/>
      <c r="GQ63" s="74"/>
      <c r="GR63" s="74"/>
      <c r="GS63" s="74"/>
      <c r="GT63" s="74"/>
      <c r="GU63" s="74"/>
      <c r="GV63" s="74"/>
      <c r="GW63" s="74"/>
      <c r="GX63" s="74"/>
      <c r="GY63" s="74"/>
      <c r="GZ63" s="74"/>
      <c r="HA63" s="74"/>
      <c r="HB63" s="74"/>
      <c r="HC63" s="74"/>
      <c r="HD63" s="74"/>
      <c r="HE63" s="74"/>
      <c r="HF63" s="74"/>
      <c r="HG63" s="74"/>
      <c r="HH63" s="74"/>
      <c r="HI63" s="74"/>
      <c r="HJ63" s="74"/>
      <c r="HK63" s="74"/>
      <c r="HL63" s="74"/>
      <c r="HM63" s="74"/>
      <c r="HN63" s="74"/>
      <c r="HO63" s="74"/>
      <c r="HP63" s="74"/>
      <c r="HQ63" s="74"/>
      <c r="HR63" s="74"/>
      <c r="HS63" s="74"/>
      <c r="HT63" s="74"/>
      <c r="HU63" s="74"/>
      <c r="HV63" s="74"/>
      <c r="HW63" s="74"/>
      <c r="HX63" s="74"/>
      <c r="HY63" s="74"/>
      <c r="HZ63" s="74"/>
      <c r="IA63" s="74"/>
      <c r="IB63" s="74"/>
      <c r="IC63" s="74"/>
      <c r="ID63" s="74"/>
      <c r="IE63" s="74"/>
      <c r="IF63" s="74"/>
      <c r="IG63" s="74"/>
      <c r="IH63" s="74"/>
      <c r="II63" s="74"/>
      <c r="IJ63" s="74"/>
      <c r="IK63" s="74"/>
      <c r="IL63" s="74"/>
      <c r="IM63" s="74"/>
      <c r="IN63" s="74"/>
      <c r="IO63" s="74"/>
      <c r="IP63" s="74"/>
      <c r="IQ63" s="74"/>
      <c r="IR63" s="74"/>
      <c r="IS63" s="74"/>
      <c r="IT63" s="74"/>
      <c r="IU63" s="74"/>
      <c r="IV63" s="74"/>
    </row>
    <row r="64" spans="1:256" s="14" customFormat="1" x14ac:dyDescent="0.25">
      <c r="A64" s="36" t="s">
        <v>36</v>
      </c>
      <c r="B64" s="36" t="s">
        <v>139</v>
      </c>
      <c r="C64" s="53"/>
      <c r="D64" s="80">
        <v>43465</v>
      </c>
      <c r="E64" s="55"/>
      <c r="F64" s="22">
        <v>126624.97</v>
      </c>
      <c r="G64" s="133">
        <f t="shared" ref="G64" si="11">H64/F64</f>
        <v>1</v>
      </c>
      <c r="H64" s="22">
        <v>126624.97</v>
      </c>
      <c r="I64" s="104" t="s">
        <v>65</v>
      </c>
      <c r="J64" s="22">
        <v>123497.60000000001</v>
      </c>
      <c r="K64" s="133">
        <f t="shared" si="4"/>
        <v>1</v>
      </c>
      <c r="L64" s="22">
        <v>123497.60000000001</v>
      </c>
      <c r="M64" s="102"/>
      <c r="N64" s="106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4"/>
      <c r="EN64" s="74"/>
      <c r="EO64" s="74"/>
      <c r="EP64" s="74"/>
      <c r="EQ64" s="74"/>
      <c r="ER64" s="74"/>
      <c r="ES64" s="74"/>
      <c r="ET64" s="74"/>
      <c r="EU64" s="74"/>
      <c r="EV64" s="74"/>
      <c r="EW64" s="74"/>
      <c r="EX64" s="74"/>
      <c r="EY64" s="74"/>
      <c r="EZ64" s="74"/>
      <c r="FA64" s="74"/>
      <c r="FB64" s="74"/>
      <c r="FC64" s="74"/>
      <c r="FD64" s="74"/>
      <c r="FE64" s="74"/>
      <c r="FF64" s="74"/>
      <c r="FG64" s="74"/>
      <c r="FH64" s="74"/>
      <c r="FI64" s="74"/>
      <c r="FJ64" s="74"/>
      <c r="FK64" s="74"/>
      <c r="FL64" s="74"/>
      <c r="FM64" s="74"/>
      <c r="FN64" s="74"/>
      <c r="FO64" s="74"/>
      <c r="FP64" s="74"/>
      <c r="FQ64" s="74"/>
      <c r="FR64" s="74"/>
      <c r="FS64" s="74"/>
      <c r="FT64" s="74"/>
      <c r="FU64" s="74"/>
      <c r="FV64" s="74"/>
      <c r="FW64" s="74"/>
      <c r="FX64" s="74"/>
      <c r="FY64" s="74"/>
      <c r="FZ64" s="74"/>
      <c r="GA64" s="74"/>
      <c r="GB64" s="74"/>
      <c r="GC64" s="74"/>
      <c r="GD64" s="74"/>
      <c r="GE64" s="74"/>
      <c r="GF64" s="74"/>
      <c r="GG64" s="74"/>
      <c r="GH64" s="74"/>
      <c r="GI64" s="74"/>
      <c r="GJ64" s="74"/>
      <c r="GK64" s="74"/>
      <c r="GL64" s="74"/>
      <c r="GM64" s="74"/>
      <c r="GN64" s="74"/>
      <c r="GO64" s="74"/>
      <c r="GP64" s="74"/>
      <c r="GQ64" s="74"/>
      <c r="GR64" s="74"/>
      <c r="GS64" s="74"/>
      <c r="GT64" s="74"/>
      <c r="GU64" s="74"/>
      <c r="GV64" s="74"/>
      <c r="GW64" s="74"/>
      <c r="GX64" s="74"/>
      <c r="GY64" s="74"/>
      <c r="GZ64" s="74"/>
      <c r="HA64" s="74"/>
      <c r="HB64" s="74"/>
      <c r="HC64" s="74"/>
      <c r="HD64" s="74"/>
      <c r="HE64" s="74"/>
      <c r="HF64" s="74"/>
      <c r="HG64" s="74"/>
      <c r="HH64" s="74"/>
      <c r="HI64" s="74"/>
      <c r="HJ64" s="74"/>
      <c r="HK64" s="74"/>
      <c r="HL64" s="74"/>
      <c r="HM64" s="74"/>
      <c r="HN64" s="74"/>
      <c r="HO64" s="74"/>
      <c r="HP64" s="74"/>
      <c r="HQ64" s="74"/>
      <c r="HR64" s="74"/>
      <c r="HS64" s="74"/>
      <c r="HT64" s="74"/>
      <c r="HU64" s="74"/>
      <c r="HV64" s="74"/>
      <c r="HW64" s="74"/>
      <c r="HX64" s="74"/>
      <c r="HY64" s="74"/>
      <c r="HZ64" s="74"/>
      <c r="IA64" s="74"/>
      <c r="IB64" s="74"/>
      <c r="IC64" s="74"/>
      <c r="ID64" s="74"/>
      <c r="IE64" s="74"/>
      <c r="IF64" s="74"/>
      <c r="IG64" s="74"/>
      <c r="IH64" s="74"/>
      <c r="II64" s="74"/>
      <c r="IJ64" s="74"/>
      <c r="IK64" s="74"/>
      <c r="IL64" s="74"/>
      <c r="IM64" s="74"/>
      <c r="IN64" s="74"/>
      <c r="IO64" s="74"/>
      <c r="IP64" s="74"/>
      <c r="IQ64" s="74"/>
      <c r="IR64" s="74"/>
      <c r="IS64" s="74"/>
      <c r="IT64" s="74"/>
      <c r="IU64" s="74"/>
      <c r="IV64" s="74"/>
    </row>
    <row r="65" spans="1:256" s="14" customFormat="1" ht="11.4" customHeight="1" x14ac:dyDescent="0.25">
      <c r="A65" s="36"/>
      <c r="B65" s="56"/>
      <c r="C65" s="72"/>
      <c r="D65" s="57"/>
      <c r="E65" s="36"/>
      <c r="F65" s="58">
        <f>SUM(F64:F64)</f>
        <v>126624.97</v>
      </c>
      <c r="G65" s="133"/>
      <c r="H65" s="58">
        <f>SUM(H64:H64)</f>
        <v>126624.97</v>
      </c>
      <c r="I65" s="99"/>
      <c r="J65" s="58">
        <f>SUM(J64:J64)</f>
        <v>123497.60000000001</v>
      </c>
      <c r="K65" s="133"/>
      <c r="L65" s="58">
        <f>SUM(L64:L64)</f>
        <v>123497.60000000001</v>
      </c>
      <c r="M65" s="100"/>
      <c r="N65" s="106">
        <f>SUM(L65-H65)</f>
        <v>-3127.3699999999953</v>
      </c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/>
      <c r="EL65" s="74"/>
      <c r="EM65" s="74"/>
      <c r="EN65" s="74"/>
      <c r="EO65" s="74"/>
      <c r="EP65" s="74"/>
      <c r="EQ65" s="74"/>
      <c r="ER65" s="74"/>
      <c r="ES65" s="74"/>
      <c r="ET65" s="74"/>
      <c r="EU65" s="74"/>
      <c r="EV65" s="74"/>
      <c r="EW65" s="74"/>
      <c r="EX65" s="74"/>
      <c r="EY65" s="74"/>
      <c r="EZ65" s="74"/>
      <c r="FA65" s="74"/>
      <c r="FB65" s="74"/>
      <c r="FC65" s="74"/>
      <c r="FD65" s="74"/>
      <c r="FE65" s="74"/>
      <c r="FF65" s="74"/>
      <c r="FG65" s="74"/>
      <c r="FH65" s="74"/>
      <c r="FI65" s="74"/>
      <c r="FJ65" s="74"/>
      <c r="FK65" s="74"/>
      <c r="FL65" s="74"/>
      <c r="FM65" s="74"/>
      <c r="FN65" s="74"/>
      <c r="FO65" s="74"/>
      <c r="FP65" s="74"/>
      <c r="FQ65" s="74"/>
      <c r="FR65" s="74"/>
      <c r="FS65" s="74"/>
      <c r="FT65" s="74"/>
      <c r="FU65" s="74"/>
      <c r="FV65" s="74"/>
      <c r="FW65" s="74"/>
      <c r="FX65" s="74"/>
      <c r="FY65" s="74"/>
      <c r="FZ65" s="74"/>
      <c r="GA65" s="74"/>
      <c r="GB65" s="74"/>
      <c r="GC65" s="74"/>
      <c r="GD65" s="74"/>
      <c r="GE65" s="74"/>
      <c r="GF65" s="74"/>
      <c r="GG65" s="74"/>
      <c r="GH65" s="74"/>
      <c r="GI65" s="74"/>
      <c r="GJ65" s="74"/>
      <c r="GK65" s="74"/>
      <c r="GL65" s="74"/>
      <c r="GM65" s="74"/>
      <c r="GN65" s="74"/>
      <c r="GO65" s="74"/>
      <c r="GP65" s="74"/>
      <c r="GQ65" s="74"/>
      <c r="GR65" s="74"/>
      <c r="GS65" s="74"/>
      <c r="GT65" s="74"/>
      <c r="GU65" s="74"/>
      <c r="GV65" s="74"/>
      <c r="GW65" s="74"/>
      <c r="GX65" s="74"/>
      <c r="GY65" s="74"/>
      <c r="GZ65" s="74"/>
      <c r="HA65" s="74"/>
      <c r="HB65" s="74"/>
      <c r="HC65" s="74"/>
      <c r="HD65" s="74"/>
      <c r="HE65" s="74"/>
      <c r="HF65" s="74"/>
      <c r="HG65" s="74"/>
      <c r="HH65" s="74"/>
      <c r="HI65" s="74"/>
      <c r="HJ65" s="74"/>
      <c r="HK65" s="74"/>
      <c r="HL65" s="74"/>
      <c r="HM65" s="74"/>
      <c r="HN65" s="74"/>
      <c r="HO65" s="74"/>
      <c r="HP65" s="74"/>
      <c r="HQ65" s="74"/>
      <c r="HR65" s="74"/>
      <c r="HS65" s="74"/>
      <c r="HT65" s="74"/>
      <c r="HU65" s="74"/>
      <c r="HV65" s="74"/>
      <c r="HW65" s="74"/>
      <c r="HX65" s="74"/>
      <c r="HY65" s="74"/>
      <c r="HZ65" s="74"/>
      <c r="IA65" s="74"/>
      <c r="IB65" s="74"/>
      <c r="IC65" s="74"/>
      <c r="ID65" s="74"/>
      <c r="IE65" s="74"/>
      <c r="IF65" s="74"/>
      <c r="IG65" s="74"/>
      <c r="IH65" s="74"/>
      <c r="II65" s="74"/>
      <c r="IJ65" s="74"/>
      <c r="IK65" s="74"/>
      <c r="IL65" s="74"/>
      <c r="IM65" s="74"/>
      <c r="IN65" s="74"/>
      <c r="IO65" s="74"/>
      <c r="IP65" s="74"/>
      <c r="IQ65" s="74"/>
      <c r="IR65" s="74"/>
      <c r="IS65" s="74"/>
      <c r="IT65" s="74"/>
      <c r="IU65" s="74"/>
      <c r="IV65" s="74"/>
    </row>
    <row r="66" spans="1:256" s="14" customFormat="1" ht="12" customHeight="1" x14ac:dyDescent="0.25">
      <c r="A66" s="36"/>
      <c r="B66" s="56"/>
      <c r="C66" s="72"/>
      <c r="D66" s="57"/>
      <c r="E66" s="36"/>
      <c r="F66" s="58"/>
      <c r="G66" s="133"/>
      <c r="H66" s="58"/>
      <c r="I66" s="99"/>
      <c r="J66" s="58"/>
      <c r="K66" s="133"/>
      <c r="L66" s="58"/>
      <c r="M66" s="100"/>
      <c r="N66" s="106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/>
      <c r="EL66" s="74"/>
      <c r="EM66" s="74"/>
      <c r="EN66" s="74"/>
      <c r="EO66" s="74"/>
      <c r="EP66" s="74"/>
      <c r="EQ66" s="74"/>
      <c r="ER66" s="74"/>
      <c r="ES66" s="74"/>
      <c r="ET66" s="74"/>
      <c r="EU66" s="74"/>
      <c r="EV66" s="74"/>
      <c r="EW66" s="74"/>
      <c r="EX66" s="74"/>
      <c r="EY66" s="74"/>
      <c r="EZ66" s="74"/>
      <c r="FA66" s="74"/>
      <c r="FB66" s="74"/>
      <c r="FC66" s="74"/>
      <c r="FD66" s="74"/>
      <c r="FE66" s="74"/>
      <c r="FF66" s="74"/>
      <c r="FG66" s="74"/>
      <c r="FH66" s="74"/>
      <c r="FI66" s="74"/>
      <c r="FJ66" s="74"/>
      <c r="FK66" s="74"/>
      <c r="FL66" s="74"/>
      <c r="FM66" s="74"/>
      <c r="FN66" s="74"/>
      <c r="FO66" s="74"/>
      <c r="FP66" s="74"/>
      <c r="FQ66" s="74"/>
      <c r="FR66" s="74"/>
      <c r="FS66" s="74"/>
      <c r="FT66" s="74"/>
      <c r="FU66" s="74"/>
      <c r="FV66" s="74"/>
      <c r="FW66" s="74"/>
      <c r="FX66" s="74"/>
      <c r="FY66" s="74"/>
      <c r="FZ66" s="74"/>
      <c r="GA66" s="74"/>
      <c r="GB66" s="74"/>
      <c r="GC66" s="74"/>
      <c r="GD66" s="74"/>
      <c r="GE66" s="74"/>
      <c r="GF66" s="74"/>
      <c r="GG66" s="74"/>
      <c r="GH66" s="74"/>
      <c r="GI66" s="74"/>
      <c r="GJ66" s="74"/>
      <c r="GK66" s="74"/>
      <c r="GL66" s="74"/>
      <c r="GM66" s="74"/>
      <c r="GN66" s="74"/>
      <c r="GO66" s="74"/>
      <c r="GP66" s="74"/>
      <c r="GQ66" s="74"/>
      <c r="GR66" s="74"/>
      <c r="GS66" s="74"/>
      <c r="GT66" s="74"/>
      <c r="GU66" s="74"/>
      <c r="GV66" s="74"/>
      <c r="GW66" s="74"/>
      <c r="GX66" s="74"/>
      <c r="GY66" s="74"/>
      <c r="GZ66" s="74"/>
      <c r="HA66" s="74"/>
      <c r="HB66" s="74"/>
      <c r="HC66" s="74"/>
      <c r="HD66" s="74"/>
      <c r="HE66" s="74"/>
      <c r="HF66" s="74"/>
      <c r="HG66" s="74"/>
      <c r="HH66" s="74"/>
      <c r="HI66" s="74"/>
      <c r="HJ66" s="74"/>
      <c r="HK66" s="74"/>
      <c r="HL66" s="74"/>
      <c r="HM66" s="74"/>
      <c r="HN66" s="74"/>
      <c r="HO66" s="74"/>
      <c r="HP66" s="74"/>
      <c r="HQ66" s="74"/>
      <c r="HR66" s="74"/>
      <c r="HS66" s="74"/>
      <c r="HT66" s="74"/>
      <c r="HU66" s="74"/>
      <c r="HV66" s="74"/>
      <c r="HW66" s="74"/>
      <c r="HX66" s="74"/>
      <c r="HY66" s="74"/>
      <c r="HZ66" s="74"/>
      <c r="IA66" s="74"/>
      <c r="IB66" s="74"/>
      <c r="IC66" s="74"/>
      <c r="ID66" s="74"/>
      <c r="IE66" s="74"/>
      <c r="IF66" s="74"/>
      <c r="IG66" s="74"/>
      <c r="IH66" s="74"/>
      <c r="II66" s="74"/>
      <c r="IJ66" s="74"/>
      <c r="IK66" s="74"/>
      <c r="IL66" s="74"/>
      <c r="IM66" s="74"/>
      <c r="IN66" s="74"/>
      <c r="IO66" s="74"/>
      <c r="IP66" s="74"/>
      <c r="IQ66" s="74"/>
      <c r="IR66" s="74"/>
      <c r="IS66" s="74"/>
      <c r="IT66" s="74"/>
      <c r="IU66" s="74"/>
      <c r="IV66" s="74"/>
    </row>
    <row r="67" spans="1:256" s="14" customFormat="1" x14ac:dyDescent="0.25">
      <c r="A67" s="36" t="s">
        <v>37</v>
      </c>
      <c r="B67" s="36" t="s">
        <v>139</v>
      </c>
      <c r="C67" s="53"/>
      <c r="D67" s="80">
        <v>43465</v>
      </c>
      <c r="E67" s="55"/>
      <c r="F67" s="22">
        <v>2026935.28</v>
      </c>
      <c r="G67" s="133">
        <f t="shared" ref="G67" si="12">H67/F67</f>
        <v>1</v>
      </c>
      <c r="H67" s="22">
        <v>2026935.28</v>
      </c>
      <c r="I67" s="104" t="s">
        <v>65</v>
      </c>
      <c r="J67" s="22">
        <v>2207348.65</v>
      </c>
      <c r="K67" s="133">
        <f t="shared" si="4"/>
        <v>1</v>
      </c>
      <c r="L67" s="22">
        <v>2207348.65</v>
      </c>
      <c r="M67" s="102"/>
      <c r="N67" s="106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4"/>
      <c r="FX67" s="74"/>
      <c r="FY67" s="74"/>
      <c r="FZ67" s="74"/>
      <c r="GA67" s="74"/>
      <c r="GB67" s="74"/>
      <c r="GC67" s="74"/>
      <c r="GD67" s="74"/>
      <c r="GE67" s="74"/>
      <c r="GF67" s="74"/>
      <c r="GG67" s="74"/>
      <c r="GH67" s="74"/>
      <c r="GI67" s="74"/>
      <c r="GJ67" s="74"/>
      <c r="GK67" s="74"/>
      <c r="GL67" s="74"/>
      <c r="GM67" s="74"/>
      <c r="GN67" s="74"/>
      <c r="GO67" s="74"/>
      <c r="GP67" s="74"/>
      <c r="GQ67" s="74"/>
      <c r="GR67" s="74"/>
      <c r="GS67" s="74"/>
      <c r="GT67" s="74"/>
      <c r="GU67" s="74"/>
      <c r="GV67" s="74"/>
      <c r="GW67" s="74"/>
      <c r="GX67" s="74"/>
      <c r="GY67" s="74"/>
      <c r="GZ67" s="74"/>
      <c r="HA67" s="74"/>
      <c r="HB67" s="74"/>
      <c r="HC67" s="74"/>
      <c r="HD67" s="74"/>
      <c r="HE67" s="74"/>
      <c r="HF67" s="74"/>
      <c r="HG67" s="74"/>
      <c r="HH67" s="74"/>
      <c r="HI67" s="74"/>
      <c r="HJ67" s="74"/>
      <c r="HK67" s="74"/>
      <c r="HL67" s="74"/>
      <c r="HM67" s="74"/>
      <c r="HN67" s="74"/>
      <c r="HO67" s="74"/>
      <c r="HP67" s="74"/>
      <c r="HQ67" s="74"/>
      <c r="HR67" s="74"/>
      <c r="HS67" s="74"/>
      <c r="HT67" s="74"/>
      <c r="HU67" s="74"/>
      <c r="HV67" s="74"/>
      <c r="HW67" s="74"/>
      <c r="HX67" s="74"/>
      <c r="HY67" s="74"/>
      <c r="HZ67" s="74"/>
      <c r="IA67" s="74"/>
      <c r="IB67" s="74"/>
      <c r="IC67" s="74"/>
      <c r="ID67" s="74"/>
      <c r="IE67" s="74"/>
      <c r="IF67" s="74"/>
      <c r="IG67" s="74"/>
      <c r="IH67" s="74"/>
      <c r="II67" s="74"/>
      <c r="IJ67" s="74"/>
      <c r="IK67" s="74"/>
      <c r="IL67" s="74"/>
      <c r="IM67" s="74"/>
      <c r="IN67" s="74"/>
      <c r="IO67" s="74"/>
      <c r="IP67" s="74"/>
      <c r="IQ67" s="74"/>
      <c r="IR67" s="74"/>
      <c r="IS67" s="74"/>
      <c r="IT67" s="74"/>
      <c r="IU67" s="74"/>
      <c r="IV67" s="74"/>
    </row>
    <row r="68" spans="1:256" s="14" customFormat="1" ht="13.5" customHeight="1" x14ac:dyDescent="0.25">
      <c r="A68" s="36"/>
      <c r="B68" s="36" t="s">
        <v>139</v>
      </c>
      <c r="C68" s="53"/>
      <c r="D68" s="81"/>
      <c r="E68" s="36"/>
      <c r="F68" s="58">
        <f>SUM(F67)</f>
        <v>2026935.28</v>
      </c>
      <c r="G68" s="133"/>
      <c r="H68" s="58">
        <f>SUM(H67)</f>
        <v>2026935.28</v>
      </c>
      <c r="I68" s="99"/>
      <c r="J68" s="58">
        <f>SUM(J67)</f>
        <v>2207348.65</v>
      </c>
      <c r="K68" s="133"/>
      <c r="L68" s="58">
        <f>SUM(L67)</f>
        <v>2207348.65</v>
      </c>
      <c r="M68" s="100"/>
      <c r="N68" s="106">
        <f>SUM(L68-H68)</f>
        <v>180413.36999999988</v>
      </c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/>
      <c r="EG68" s="74"/>
      <c r="EH68" s="74"/>
      <c r="EI68" s="74"/>
      <c r="EJ68" s="74"/>
      <c r="EK68" s="74"/>
      <c r="EL68" s="74"/>
      <c r="EM68" s="74"/>
      <c r="EN68" s="74"/>
      <c r="EO68" s="74"/>
      <c r="EP68" s="74"/>
      <c r="EQ68" s="74"/>
      <c r="ER68" s="74"/>
      <c r="ES68" s="74"/>
      <c r="ET68" s="74"/>
      <c r="EU68" s="74"/>
      <c r="EV68" s="74"/>
      <c r="EW68" s="74"/>
      <c r="EX68" s="74"/>
      <c r="EY68" s="74"/>
      <c r="EZ68" s="74"/>
      <c r="FA68" s="74"/>
      <c r="FB68" s="74"/>
      <c r="FC68" s="74"/>
      <c r="FD68" s="74"/>
      <c r="FE68" s="74"/>
      <c r="FF68" s="74"/>
      <c r="FG68" s="74"/>
      <c r="FH68" s="74"/>
      <c r="FI68" s="74"/>
      <c r="FJ68" s="74"/>
      <c r="FK68" s="74"/>
      <c r="FL68" s="74"/>
      <c r="FM68" s="74"/>
      <c r="FN68" s="74"/>
      <c r="FO68" s="74"/>
      <c r="FP68" s="74"/>
      <c r="FQ68" s="74"/>
      <c r="FR68" s="74"/>
      <c r="FS68" s="74"/>
      <c r="FT68" s="74"/>
      <c r="FU68" s="74"/>
      <c r="FV68" s="74"/>
      <c r="FW68" s="74"/>
      <c r="FX68" s="74"/>
      <c r="FY68" s="74"/>
      <c r="FZ68" s="74"/>
      <c r="GA68" s="74"/>
      <c r="GB68" s="74"/>
      <c r="GC68" s="74"/>
      <c r="GD68" s="74"/>
      <c r="GE68" s="74"/>
      <c r="GF68" s="74"/>
      <c r="GG68" s="74"/>
      <c r="GH68" s="74"/>
      <c r="GI68" s="74"/>
      <c r="GJ68" s="74"/>
      <c r="GK68" s="74"/>
      <c r="GL68" s="74"/>
      <c r="GM68" s="74"/>
      <c r="GN68" s="74"/>
      <c r="GO68" s="74"/>
      <c r="GP68" s="74"/>
      <c r="GQ68" s="74"/>
      <c r="GR68" s="74"/>
      <c r="GS68" s="74"/>
      <c r="GT68" s="74"/>
      <c r="GU68" s="74"/>
      <c r="GV68" s="74"/>
      <c r="GW68" s="74"/>
      <c r="GX68" s="74"/>
      <c r="GY68" s="74"/>
      <c r="GZ68" s="74"/>
      <c r="HA68" s="74"/>
      <c r="HB68" s="74"/>
      <c r="HC68" s="74"/>
      <c r="HD68" s="74"/>
      <c r="HE68" s="74"/>
      <c r="HF68" s="74"/>
      <c r="HG68" s="74"/>
      <c r="HH68" s="74"/>
      <c r="HI68" s="74"/>
      <c r="HJ68" s="74"/>
      <c r="HK68" s="74"/>
      <c r="HL68" s="74"/>
      <c r="HM68" s="74"/>
      <c r="HN68" s="74"/>
      <c r="HO68" s="74"/>
      <c r="HP68" s="74"/>
      <c r="HQ68" s="74"/>
      <c r="HR68" s="74"/>
      <c r="HS68" s="74"/>
      <c r="HT68" s="74"/>
      <c r="HU68" s="74"/>
      <c r="HV68" s="74"/>
      <c r="HW68" s="74"/>
      <c r="HX68" s="74"/>
      <c r="HY68" s="74"/>
      <c r="HZ68" s="74"/>
      <c r="IA68" s="74"/>
      <c r="IB68" s="74"/>
      <c r="IC68" s="74"/>
      <c r="ID68" s="74"/>
      <c r="IE68" s="74"/>
      <c r="IF68" s="74"/>
      <c r="IG68" s="74"/>
      <c r="IH68" s="74"/>
      <c r="II68" s="74"/>
      <c r="IJ68" s="74"/>
      <c r="IK68" s="74"/>
      <c r="IL68" s="74"/>
      <c r="IM68" s="74"/>
      <c r="IN68" s="74"/>
      <c r="IO68" s="74"/>
      <c r="IP68" s="74"/>
      <c r="IQ68" s="74"/>
      <c r="IR68" s="74"/>
      <c r="IS68" s="74"/>
      <c r="IT68" s="74"/>
      <c r="IU68" s="74"/>
      <c r="IV68" s="74"/>
    </row>
    <row r="69" spans="1:256" s="14" customFormat="1" ht="13.5" customHeight="1" x14ac:dyDescent="0.25">
      <c r="A69" s="36"/>
      <c r="B69" s="36"/>
      <c r="C69" s="53"/>
      <c r="D69" s="81"/>
      <c r="E69" s="36"/>
      <c r="F69" s="58"/>
      <c r="G69" s="133"/>
      <c r="H69" s="58"/>
      <c r="I69" s="99"/>
      <c r="J69" s="58"/>
      <c r="K69" s="133"/>
      <c r="L69" s="58"/>
      <c r="M69" s="100"/>
      <c r="N69" s="106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/>
      <c r="EL69" s="74"/>
      <c r="EM69" s="74"/>
      <c r="EN69" s="74"/>
      <c r="EO69" s="74"/>
      <c r="EP69" s="74"/>
      <c r="EQ69" s="74"/>
      <c r="ER69" s="74"/>
      <c r="ES69" s="74"/>
      <c r="ET69" s="74"/>
      <c r="EU69" s="74"/>
      <c r="EV69" s="74"/>
      <c r="EW69" s="74"/>
      <c r="EX69" s="74"/>
      <c r="EY69" s="74"/>
      <c r="EZ69" s="74"/>
      <c r="FA69" s="74"/>
      <c r="FB69" s="74"/>
      <c r="FC69" s="74"/>
      <c r="FD69" s="74"/>
      <c r="FE69" s="74"/>
      <c r="FF69" s="74"/>
      <c r="FG69" s="74"/>
      <c r="FH69" s="74"/>
      <c r="FI69" s="74"/>
      <c r="FJ69" s="74"/>
      <c r="FK69" s="74"/>
      <c r="FL69" s="74"/>
      <c r="FM69" s="74"/>
      <c r="FN69" s="74"/>
      <c r="FO69" s="74"/>
      <c r="FP69" s="74"/>
      <c r="FQ69" s="74"/>
      <c r="FR69" s="74"/>
      <c r="FS69" s="74"/>
      <c r="FT69" s="74"/>
      <c r="FU69" s="74"/>
      <c r="FV69" s="74"/>
      <c r="FW69" s="74"/>
      <c r="FX69" s="74"/>
      <c r="FY69" s="74"/>
      <c r="FZ69" s="74"/>
      <c r="GA69" s="74"/>
      <c r="GB69" s="74"/>
      <c r="GC69" s="74"/>
      <c r="GD69" s="74"/>
      <c r="GE69" s="74"/>
      <c r="GF69" s="74"/>
      <c r="GG69" s="74"/>
      <c r="GH69" s="74"/>
      <c r="GI69" s="74"/>
      <c r="GJ69" s="74"/>
      <c r="GK69" s="74"/>
      <c r="GL69" s="74"/>
      <c r="GM69" s="74"/>
      <c r="GN69" s="74"/>
      <c r="GO69" s="74"/>
      <c r="GP69" s="74"/>
      <c r="GQ69" s="74"/>
      <c r="GR69" s="74"/>
      <c r="GS69" s="74"/>
      <c r="GT69" s="74"/>
      <c r="GU69" s="74"/>
      <c r="GV69" s="74"/>
      <c r="GW69" s="74"/>
      <c r="GX69" s="74"/>
      <c r="GY69" s="74"/>
      <c r="GZ69" s="74"/>
      <c r="HA69" s="74"/>
      <c r="HB69" s="74"/>
      <c r="HC69" s="74"/>
      <c r="HD69" s="74"/>
      <c r="HE69" s="74"/>
      <c r="HF69" s="74"/>
      <c r="HG69" s="74"/>
      <c r="HH69" s="74"/>
      <c r="HI69" s="74"/>
      <c r="HJ69" s="74"/>
      <c r="HK69" s="74"/>
      <c r="HL69" s="74"/>
      <c r="HM69" s="74"/>
      <c r="HN69" s="74"/>
      <c r="HO69" s="74"/>
      <c r="HP69" s="74"/>
      <c r="HQ69" s="74"/>
      <c r="HR69" s="74"/>
      <c r="HS69" s="74"/>
      <c r="HT69" s="74"/>
      <c r="HU69" s="74"/>
      <c r="HV69" s="74"/>
      <c r="HW69" s="74"/>
      <c r="HX69" s="74"/>
      <c r="HY69" s="74"/>
      <c r="HZ69" s="74"/>
      <c r="IA69" s="74"/>
      <c r="IB69" s="74"/>
      <c r="IC69" s="74"/>
      <c r="ID69" s="74"/>
      <c r="IE69" s="74"/>
      <c r="IF69" s="74"/>
      <c r="IG69" s="74"/>
      <c r="IH69" s="74"/>
      <c r="II69" s="74"/>
      <c r="IJ69" s="74"/>
      <c r="IK69" s="74"/>
      <c r="IL69" s="74"/>
      <c r="IM69" s="74"/>
      <c r="IN69" s="74"/>
      <c r="IO69" s="74"/>
      <c r="IP69" s="74"/>
      <c r="IQ69" s="74"/>
      <c r="IR69" s="74"/>
      <c r="IS69" s="74"/>
      <c r="IT69" s="74"/>
      <c r="IU69" s="74"/>
      <c r="IV69" s="74"/>
    </row>
    <row r="70" spans="1:256" x14ac:dyDescent="0.25">
      <c r="A70" s="50" t="s">
        <v>131</v>
      </c>
      <c r="B70" s="50" t="s">
        <v>139</v>
      </c>
      <c r="D70" s="80">
        <v>43465</v>
      </c>
      <c r="F70" s="22">
        <v>911606.93</v>
      </c>
      <c r="G70" s="133">
        <f t="shared" ref="G70:G72" si="13">H70/F70</f>
        <v>1</v>
      </c>
      <c r="H70" s="22">
        <v>911606.93</v>
      </c>
      <c r="I70" s="99" t="s">
        <v>65</v>
      </c>
      <c r="J70" s="22">
        <v>346947.01</v>
      </c>
      <c r="K70" s="133">
        <f t="shared" ref="K70" si="14">L70/J70</f>
        <v>1</v>
      </c>
      <c r="L70" s="22">
        <v>346947.01</v>
      </c>
      <c r="M70" s="99"/>
    </row>
    <row r="71" spans="1:256" x14ac:dyDescent="0.25">
      <c r="B71" s="50" t="s">
        <v>125</v>
      </c>
      <c r="D71" s="80">
        <v>43465</v>
      </c>
      <c r="F71" s="22">
        <v>29882146.859999999</v>
      </c>
      <c r="G71" s="133">
        <f t="shared" si="13"/>
        <v>1</v>
      </c>
      <c r="H71" s="22">
        <v>29882146.859999999</v>
      </c>
      <c r="I71" s="99" t="s">
        <v>65</v>
      </c>
      <c r="J71" s="22">
        <v>29561196.59</v>
      </c>
      <c r="K71" s="74"/>
      <c r="L71" s="22">
        <v>29561196.59</v>
      </c>
      <c r="M71" s="99"/>
    </row>
    <row r="72" spans="1:256" x14ac:dyDescent="0.25">
      <c r="B72" s="50" t="s">
        <v>132</v>
      </c>
      <c r="D72" s="57" t="s">
        <v>181</v>
      </c>
      <c r="F72" s="22">
        <v>10000000</v>
      </c>
      <c r="G72" s="133">
        <f t="shared" si="13"/>
        <v>1</v>
      </c>
      <c r="H72" s="22">
        <v>10000000</v>
      </c>
      <c r="I72" s="99"/>
      <c r="J72" s="22">
        <v>10000000</v>
      </c>
      <c r="K72" s="133">
        <f>L71/J71</f>
        <v>1</v>
      </c>
      <c r="L72" s="22">
        <v>10000000</v>
      </c>
      <c r="M72" s="99"/>
    </row>
    <row r="73" spans="1:256" x14ac:dyDescent="0.25">
      <c r="F73" s="58">
        <f>SUM(F70:F72)</f>
        <v>40793753.789999999</v>
      </c>
      <c r="G73" s="133"/>
      <c r="H73" s="58">
        <f>SUM(H70:H72)</f>
        <v>40793753.789999999</v>
      </c>
      <c r="I73" s="99"/>
      <c r="J73" s="58">
        <f>SUM(J70:J72)</f>
        <v>39908143.600000001</v>
      </c>
      <c r="K73" s="133"/>
      <c r="L73" s="58">
        <f>SUM(L70:L72)</f>
        <v>39908143.600000001</v>
      </c>
      <c r="M73" s="99"/>
      <c r="N73" s="106">
        <f t="shared" ref="N73" si="15">SUM(L73-H73)</f>
        <v>-885610.18999999762</v>
      </c>
    </row>
    <row r="74" spans="1:256" x14ac:dyDescent="0.25">
      <c r="I74" s="99"/>
      <c r="M74" s="99"/>
      <c r="N74" s="22"/>
    </row>
    <row r="75" spans="1:256" s="14" customFormat="1" x14ac:dyDescent="0.25">
      <c r="A75" s="36" t="s">
        <v>106</v>
      </c>
      <c r="B75" s="50" t="s">
        <v>139</v>
      </c>
      <c r="C75" s="53"/>
      <c r="D75" s="80">
        <v>43465</v>
      </c>
      <c r="E75" s="55"/>
      <c r="F75" s="22">
        <v>934149.28</v>
      </c>
      <c r="G75" s="133">
        <f t="shared" ref="G75" si="16">H75/F75</f>
        <v>1</v>
      </c>
      <c r="H75" s="22">
        <v>934149.28</v>
      </c>
      <c r="I75" s="104" t="s">
        <v>65</v>
      </c>
      <c r="J75" s="22">
        <v>942626.22</v>
      </c>
      <c r="K75" s="133">
        <f t="shared" ref="K75:K86" si="17">L75/J75</f>
        <v>1</v>
      </c>
      <c r="L75" s="22">
        <v>942626.22</v>
      </c>
      <c r="M75" s="102"/>
      <c r="N75" s="106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74"/>
      <c r="CC75" s="74"/>
      <c r="CD75" s="74"/>
      <c r="CE75" s="74"/>
      <c r="CF75" s="74"/>
      <c r="CG75" s="74"/>
      <c r="CH75" s="74"/>
      <c r="CI75" s="74"/>
      <c r="CJ75" s="74"/>
      <c r="CK75" s="74"/>
      <c r="CL75" s="74"/>
      <c r="CM75" s="74"/>
      <c r="CN75" s="74"/>
      <c r="CO75" s="74"/>
      <c r="CP75" s="74"/>
      <c r="CQ75" s="74"/>
      <c r="CR75" s="74"/>
      <c r="CS75" s="74"/>
      <c r="CT75" s="74"/>
      <c r="CU75" s="74"/>
      <c r="CV75" s="74"/>
      <c r="CW75" s="74"/>
      <c r="CX75" s="74"/>
      <c r="CY75" s="74"/>
      <c r="CZ75" s="74"/>
      <c r="DA75" s="74"/>
      <c r="DB75" s="74"/>
      <c r="DC75" s="74"/>
      <c r="DD75" s="74"/>
      <c r="DE75" s="74"/>
      <c r="DF75" s="74"/>
      <c r="DG75" s="74"/>
      <c r="DH75" s="74"/>
      <c r="DI75" s="74"/>
      <c r="DJ75" s="74"/>
      <c r="DK75" s="74"/>
      <c r="DL75" s="74"/>
      <c r="DM75" s="74"/>
      <c r="DN75" s="74"/>
      <c r="DO75" s="74"/>
      <c r="DP75" s="74"/>
      <c r="DQ75" s="74"/>
      <c r="DR75" s="74"/>
      <c r="DS75" s="74"/>
      <c r="DT75" s="74"/>
      <c r="DU75" s="74"/>
      <c r="DV75" s="74"/>
      <c r="DW75" s="74"/>
      <c r="DX75" s="74"/>
      <c r="DY75" s="74"/>
      <c r="DZ75" s="74"/>
      <c r="EA75" s="74"/>
      <c r="EB75" s="74"/>
      <c r="EC75" s="74"/>
      <c r="ED75" s="74"/>
      <c r="EE75" s="74"/>
      <c r="EF75" s="74"/>
      <c r="EG75" s="74"/>
      <c r="EH75" s="74"/>
      <c r="EI75" s="74"/>
      <c r="EJ75" s="74"/>
      <c r="EK75" s="74"/>
      <c r="EL75" s="74"/>
      <c r="EM75" s="74"/>
      <c r="EN75" s="74"/>
      <c r="EO75" s="74"/>
      <c r="EP75" s="74"/>
      <c r="EQ75" s="74"/>
      <c r="ER75" s="74"/>
      <c r="ES75" s="74"/>
      <c r="ET75" s="74"/>
      <c r="EU75" s="74"/>
      <c r="EV75" s="74"/>
      <c r="EW75" s="74"/>
      <c r="EX75" s="74"/>
      <c r="EY75" s="74"/>
      <c r="EZ75" s="74"/>
      <c r="FA75" s="74"/>
      <c r="FB75" s="74"/>
      <c r="FC75" s="74"/>
      <c r="FD75" s="74"/>
      <c r="FE75" s="74"/>
      <c r="FF75" s="74"/>
      <c r="FG75" s="74"/>
      <c r="FH75" s="74"/>
      <c r="FI75" s="74"/>
      <c r="FJ75" s="74"/>
      <c r="FK75" s="74"/>
      <c r="FL75" s="74"/>
      <c r="FM75" s="74"/>
      <c r="FN75" s="74"/>
      <c r="FO75" s="74"/>
      <c r="FP75" s="74"/>
      <c r="FQ75" s="74"/>
      <c r="FR75" s="74"/>
      <c r="FS75" s="74"/>
      <c r="FT75" s="74"/>
      <c r="FU75" s="74"/>
      <c r="FV75" s="74"/>
      <c r="FW75" s="74"/>
      <c r="FX75" s="74"/>
      <c r="FY75" s="74"/>
      <c r="FZ75" s="74"/>
      <c r="GA75" s="74"/>
      <c r="GB75" s="74"/>
      <c r="GC75" s="74"/>
      <c r="GD75" s="74"/>
      <c r="GE75" s="74"/>
      <c r="GF75" s="74"/>
      <c r="GG75" s="74"/>
      <c r="GH75" s="74"/>
      <c r="GI75" s="74"/>
      <c r="GJ75" s="74"/>
      <c r="GK75" s="74"/>
      <c r="GL75" s="74"/>
      <c r="GM75" s="74"/>
      <c r="GN75" s="74"/>
      <c r="GO75" s="74"/>
      <c r="GP75" s="74"/>
      <c r="GQ75" s="74"/>
      <c r="GR75" s="74"/>
      <c r="GS75" s="74"/>
      <c r="GT75" s="74"/>
      <c r="GU75" s="74"/>
      <c r="GV75" s="74"/>
      <c r="GW75" s="74"/>
      <c r="GX75" s="74"/>
      <c r="GY75" s="74"/>
      <c r="GZ75" s="74"/>
      <c r="HA75" s="74"/>
      <c r="HB75" s="74"/>
      <c r="HC75" s="74"/>
      <c r="HD75" s="74"/>
      <c r="HE75" s="74"/>
      <c r="HF75" s="74"/>
      <c r="HG75" s="74"/>
      <c r="HH75" s="74"/>
      <c r="HI75" s="74"/>
      <c r="HJ75" s="74"/>
      <c r="HK75" s="74"/>
      <c r="HL75" s="74"/>
      <c r="HM75" s="74"/>
      <c r="HN75" s="74"/>
      <c r="HO75" s="74"/>
      <c r="HP75" s="74"/>
      <c r="HQ75" s="74"/>
      <c r="HR75" s="74"/>
      <c r="HS75" s="74"/>
      <c r="HT75" s="74"/>
      <c r="HU75" s="74"/>
      <c r="HV75" s="74"/>
      <c r="HW75" s="74"/>
      <c r="HX75" s="74"/>
      <c r="HY75" s="74"/>
      <c r="HZ75" s="74"/>
      <c r="IA75" s="74"/>
      <c r="IB75" s="74"/>
      <c r="IC75" s="74"/>
      <c r="ID75" s="74"/>
      <c r="IE75" s="74"/>
      <c r="IF75" s="74"/>
      <c r="IG75" s="74"/>
      <c r="IH75" s="74"/>
      <c r="II75" s="74"/>
      <c r="IJ75" s="74"/>
      <c r="IK75" s="74"/>
      <c r="IL75" s="74"/>
      <c r="IM75" s="74"/>
      <c r="IN75" s="74"/>
      <c r="IO75" s="74"/>
      <c r="IP75" s="74"/>
      <c r="IQ75" s="74"/>
      <c r="IR75" s="74"/>
      <c r="IS75" s="74"/>
      <c r="IT75" s="74"/>
      <c r="IU75" s="74"/>
      <c r="IV75" s="74"/>
    </row>
    <row r="76" spans="1:256" s="14" customFormat="1" x14ac:dyDescent="0.25">
      <c r="A76" s="36"/>
      <c r="B76" s="36"/>
      <c r="C76" s="53"/>
      <c r="D76" s="81"/>
      <c r="E76" s="36"/>
      <c r="F76" s="58">
        <f>SUM(F75:F75)</f>
        <v>934149.28</v>
      </c>
      <c r="G76" s="133"/>
      <c r="H76" s="58">
        <f>SUM(H75:H75)</f>
        <v>934149.28</v>
      </c>
      <c r="I76" s="99"/>
      <c r="J76" s="58">
        <f>SUM(J75:J75)</f>
        <v>942626.22</v>
      </c>
      <c r="K76" s="133"/>
      <c r="L76" s="58">
        <f>SUM(L75:L75)</f>
        <v>942626.22</v>
      </c>
      <c r="M76" s="100"/>
      <c r="N76" s="106">
        <f>SUM(L76-H76)</f>
        <v>8476.9399999999441</v>
      </c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4"/>
      <c r="CA76" s="74"/>
      <c r="CB76" s="74"/>
      <c r="CC76" s="74"/>
      <c r="CD76" s="74"/>
      <c r="CE76" s="74"/>
      <c r="CF76" s="74"/>
      <c r="CG76" s="74"/>
      <c r="CH76" s="74"/>
      <c r="CI76" s="74"/>
      <c r="CJ76" s="74"/>
      <c r="CK76" s="74"/>
      <c r="CL76" s="74"/>
      <c r="CM76" s="74"/>
      <c r="CN76" s="74"/>
      <c r="CO76" s="74"/>
      <c r="CP76" s="74"/>
      <c r="CQ76" s="74"/>
      <c r="CR76" s="74"/>
      <c r="CS76" s="74"/>
      <c r="CT76" s="74"/>
      <c r="CU76" s="74"/>
      <c r="CV76" s="74"/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4"/>
      <c r="FX76" s="74"/>
      <c r="FY76" s="74"/>
      <c r="FZ76" s="74"/>
      <c r="GA76" s="74"/>
      <c r="GB76" s="74"/>
      <c r="GC76" s="74"/>
      <c r="GD76" s="74"/>
      <c r="GE76" s="74"/>
      <c r="GF76" s="74"/>
      <c r="GG76" s="74"/>
      <c r="GH76" s="74"/>
      <c r="GI76" s="74"/>
      <c r="GJ76" s="74"/>
      <c r="GK76" s="74"/>
      <c r="GL76" s="74"/>
      <c r="GM76" s="74"/>
      <c r="GN76" s="74"/>
      <c r="GO76" s="74"/>
      <c r="GP76" s="74"/>
      <c r="GQ76" s="74"/>
      <c r="GR76" s="74"/>
      <c r="GS76" s="74"/>
      <c r="GT76" s="74"/>
      <c r="GU76" s="74"/>
      <c r="GV76" s="74"/>
      <c r="GW76" s="74"/>
      <c r="GX76" s="74"/>
      <c r="GY76" s="74"/>
      <c r="GZ76" s="74"/>
      <c r="HA76" s="74"/>
      <c r="HB76" s="74"/>
      <c r="HC76" s="74"/>
      <c r="HD76" s="74"/>
      <c r="HE76" s="74"/>
      <c r="HF76" s="74"/>
      <c r="HG76" s="74"/>
      <c r="HH76" s="74"/>
      <c r="HI76" s="74"/>
      <c r="HJ76" s="74"/>
      <c r="HK76" s="74"/>
      <c r="HL76" s="74"/>
      <c r="HM76" s="74"/>
      <c r="HN76" s="74"/>
      <c r="HO76" s="74"/>
      <c r="HP76" s="74"/>
      <c r="HQ76" s="74"/>
      <c r="HR76" s="74"/>
      <c r="HS76" s="74"/>
      <c r="HT76" s="74"/>
      <c r="HU76" s="74"/>
      <c r="HV76" s="74"/>
      <c r="HW76" s="74"/>
      <c r="HX76" s="74"/>
      <c r="HY76" s="74"/>
      <c r="HZ76" s="74"/>
      <c r="IA76" s="74"/>
      <c r="IB76" s="74"/>
      <c r="IC76" s="74"/>
      <c r="ID76" s="74"/>
      <c r="IE76" s="74"/>
      <c r="IF76" s="74"/>
      <c r="IG76" s="74"/>
      <c r="IH76" s="74"/>
      <c r="II76" s="74"/>
      <c r="IJ76" s="74"/>
      <c r="IK76" s="74"/>
      <c r="IL76" s="74"/>
      <c r="IM76" s="74"/>
      <c r="IN76" s="74"/>
      <c r="IO76" s="74"/>
      <c r="IP76" s="74"/>
      <c r="IQ76" s="74"/>
      <c r="IR76" s="74"/>
      <c r="IS76" s="74"/>
      <c r="IT76" s="74"/>
      <c r="IU76" s="74"/>
      <c r="IV76" s="74"/>
    </row>
    <row r="77" spans="1:256" s="14" customFormat="1" x14ac:dyDescent="0.25">
      <c r="A77" s="36"/>
      <c r="B77" s="36"/>
      <c r="C77" s="53"/>
      <c r="D77" s="81"/>
      <c r="E77" s="36"/>
      <c r="F77" s="58"/>
      <c r="G77" s="133"/>
      <c r="H77" s="58"/>
      <c r="I77" s="99"/>
      <c r="J77" s="58"/>
      <c r="K77" s="133"/>
      <c r="L77" s="58"/>
      <c r="M77" s="100"/>
      <c r="N77" s="106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4"/>
      <c r="CS77" s="74"/>
      <c r="CT77" s="74"/>
      <c r="CU77" s="74"/>
      <c r="CV77" s="74"/>
      <c r="CW77" s="74"/>
      <c r="CX77" s="74"/>
      <c r="CY77" s="74"/>
      <c r="CZ77" s="74"/>
      <c r="DA77" s="74"/>
      <c r="DB77" s="74"/>
      <c r="DC77" s="74"/>
      <c r="DD77" s="74"/>
      <c r="DE77" s="74"/>
      <c r="DF77" s="74"/>
      <c r="DG77" s="74"/>
      <c r="DH77" s="74"/>
      <c r="DI77" s="74"/>
      <c r="DJ77" s="74"/>
      <c r="DK77" s="74"/>
      <c r="DL77" s="74"/>
      <c r="DM77" s="74"/>
      <c r="DN77" s="74"/>
      <c r="DO77" s="74"/>
      <c r="DP77" s="74"/>
      <c r="DQ77" s="74"/>
      <c r="DR77" s="74"/>
      <c r="DS77" s="74"/>
      <c r="DT77" s="74"/>
      <c r="DU77" s="74"/>
      <c r="DV77" s="74"/>
      <c r="DW77" s="74"/>
      <c r="DX77" s="74"/>
      <c r="DY77" s="74"/>
      <c r="DZ77" s="74"/>
      <c r="EA77" s="74"/>
      <c r="EB77" s="74"/>
      <c r="EC77" s="74"/>
      <c r="ED77" s="74"/>
      <c r="EE77" s="74"/>
      <c r="EF77" s="74"/>
      <c r="EG77" s="74"/>
      <c r="EH77" s="74"/>
      <c r="EI77" s="74"/>
      <c r="EJ77" s="74"/>
      <c r="EK77" s="74"/>
      <c r="EL77" s="74"/>
      <c r="EM77" s="74"/>
      <c r="EN77" s="74"/>
      <c r="EO77" s="74"/>
      <c r="EP77" s="74"/>
      <c r="EQ77" s="74"/>
      <c r="ER77" s="74"/>
      <c r="ES77" s="74"/>
      <c r="ET77" s="74"/>
      <c r="EU77" s="74"/>
      <c r="EV77" s="74"/>
      <c r="EW77" s="74"/>
      <c r="EX77" s="74"/>
      <c r="EY77" s="74"/>
      <c r="EZ77" s="74"/>
      <c r="FA77" s="74"/>
      <c r="FB77" s="74"/>
      <c r="FC77" s="74"/>
      <c r="FD77" s="74"/>
      <c r="FE77" s="74"/>
      <c r="FF77" s="74"/>
      <c r="FG77" s="74"/>
      <c r="FH77" s="74"/>
      <c r="FI77" s="74"/>
      <c r="FJ77" s="74"/>
      <c r="FK77" s="74"/>
      <c r="FL77" s="74"/>
      <c r="FM77" s="74"/>
      <c r="FN77" s="74"/>
      <c r="FO77" s="74"/>
      <c r="FP77" s="74"/>
      <c r="FQ77" s="74"/>
      <c r="FR77" s="74"/>
      <c r="FS77" s="74"/>
      <c r="FT77" s="74"/>
      <c r="FU77" s="74"/>
      <c r="FV77" s="74"/>
      <c r="FW77" s="74"/>
      <c r="FX77" s="74"/>
      <c r="FY77" s="74"/>
      <c r="FZ77" s="74"/>
      <c r="GA77" s="74"/>
      <c r="GB77" s="74"/>
      <c r="GC77" s="74"/>
      <c r="GD77" s="74"/>
      <c r="GE77" s="74"/>
      <c r="GF77" s="74"/>
      <c r="GG77" s="74"/>
      <c r="GH77" s="74"/>
      <c r="GI77" s="74"/>
      <c r="GJ77" s="74"/>
      <c r="GK77" s="74"/>
      <c r="GL77" s="74"/>
      <c r="GM77" s="74"/>
      <c r="GN77" s="74"/>
      <c r="GO77" s="74"/>
      <c r="GP77" s="74"/>
      <c r="GQ77" s="74"/>
      <c r="GR77" s="74"/>
      <c r="GS77" s="74"/>
      <c r="GT77" s="74"/>
      <c r="GU77" s="74"/>
      <c r="GV77" s="74"/>
      <c r="GW77" s="74"/>
      <c r="GX77" s="74"/>
      <c r="GY77" s="74"/>
      <c r="GZ77" s="74"/>
      <c r="HA77" s="74"/>
      <c r="HB77" s="74"/>
      <c r="HC77" s="74"/>
      <c r="HD77" s="74"/>
      <c r="HE77" s="74"/>
      <c r="HF77" s="74"/>
      <c r="HG77" s="74"/>
      <c r="HH77" s="74"/>
      <c r="HI77" s="74"/>
      <c r="HJ77" s="74"/>
      <c r="HK77" s="74"/>
      <c r="HL77" s="74"/>
      <c r="HM77" s="74"/>
      <c r="HN77" s="74"/>
      <c r="HO77" s="74"/>
      <c r="HP77" s="74"/>
      <c r="HQ77" s="74"/>
      <c r="HR77" s="74"/>
      <c r="HS77" s="74"/>
      <c r="HT77" s="74"/>
      <c r="HU77" s="74"/>
      <c r="HV77" s="74"/>
      <c r="HW77" s="74"/>
      <c r="HX77" s="74"/>
      <c r="HY77" s="74"/>
      <c r="HZ77" s="74"/>
      <c r="IA77" s="74"/>
      <c r="IB77" s="74"/>
      <c r="IC77" s="74"/>
      <c r="ID77" s="74"/>
      <c r="IE77" s="74"/>
      <c r="IF77" s="74"/>
      <c r="IG77" s="74"/>
      <c r="IH77" s="74"/>
      <c r="II77" s="74"/>
      <c r="IJ77" s="74"/>
      <c r="IK77" s="74"/>
      <c r="IL77" s="74"/>
      <c r="IM77" s="74"/>
      <c r="IN77" s="74"/>
      <c r="IO77" s="74"/>
      <c r="IP77" s="74"/>
      <c r="IQ77" s="74"/>
      <c r="IR77" s="74"/>
      <c r="IS77" s="74"/>
      <c r="IT77" s="74"/>
      <c r="IU77" s="74"/>
      <c r="IV77" s="74"/>
    </row>
    <row r="78" spans="1:256" s="14" customFormat="1" x14ac:dyDescent="0.25">
      <c r="A78" s="36" t="s">
        <v>16</v>
      </c>
      <c r="B78" s="50" t="s">
        <v>139</v>
      </c>
      <c r="C78" s="73"/>
      <c r="D78" s="80">
        <v>43465</v>
      </c>
      <c r="E78" s="55"/>
      <c r="F78" s="22">
        <v>121113.35</v>
      </c>
      <c r="G78" s="133">
        <f t="shared" ref="G78" si="18">H78/F78</f>
        <v>1</v>
      </c>
      <c r="H78" s="22">
        <v>121113.35</v>
      </c>
      <c r="I78" s="104" t="s">
        <v>65</v>
      </c>
      <c r="J78" s="22">
        <v>2065871.02</v>
      </c>
      <c r="K78" s="133">
        <f t="shared" si="17"/>
        <v>1</v>
      </c>
      <c r="L78" s="22">
        <v>2065871.02</v>
      </c>
      <c r="M78" s="102"/>
      <c r="N78" s="106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4"/>
      <c r="CH78" s="74"/>
      <c r="CI78" s="74"/>
      <c r="CJ78" s="74"/>
      <c r="CK78" s="74"/>
      <c r="CL78" s="74"/>
      <c r="CM78" s="74"/>
      <c r="CN78" s="74"/>
      <c r="CO78" s="74"/>
      <c r="CP78" s="74"/>
      <c r="CQ78" s="74"/>
      <c r="CR78" s="74"/>
      <c r="CS78" s="74"/>
      <c r="CT78" s="74"/>
      <c r="CU78" s="74"/>
      <c r="CV78" s="74"/>
      <c r="CW78" s="74"/>
      <c r="CX78" s="74"/>
      <c r="CY78" s="74"/>
      <c r="CZ78" s="74"/>
      <c r="DA78" s="74"/>
      <c r="DB78" s="74"/>
      <c r="DC78" s="74"/>
      <c r="DD78" s="74"/>
      <c r="DE78" s="74"/>
      <c r="DF78" s="74"/>
      <c r="DG78" s="74"/>
      <c r="DH78" s="74"/>
      <c r="DI78" s="74"/>
      <c r="DJ78" s="74"/>
      <c r="DK78" s="74"/>
      <c r="DL78" s="74"/>
      <c r="DM78" s="74"/>
      <c r="DN78" s="74"/>
      <c r="DO78" s="74"/>
      <c r="DP78" s="74"/>
      <c r="DQ78" s="74"/>
      <c r="DR78" s="74"/>
      <c r="DS78" s="74"/>
      <c r="DT78" s="74"/>
      <c r="DU78" s="74"/>
      <c r="DV78" s="74"/>
      <c r="DW78" s="74"/>
      <c r="DX78" s="74"/>
      <c r="DY78" s="74"/>
      <c r="DZ78" s="74"/>
      <c r="EA78" s="74"/>
      <c r="EB78" s="74"/>
      <c r="EC78" s="74"/>
      <c r="ED78" s="74"/>
      <c r="EE78" s="74"/>
      <c r="EF78" s="74"/>
      <c r="EG78" s="74"/>
      <c r="EH78" s="74"/>
      <c r="EI78" s="74"/>
      <c r="EJ78" s="74"/>
      <c r="EK78" s="74"/>
      <c r="EL78" s="74"/>
      <c r="EM78" s="74"/>
      <c r="EN78" s="74"/>
      <c r="EO78" s="74"/>
      <c r="EP78" s="74"/>
      <c r="EQ78" s="74"/>
      <c r="ER78" s="74"/>
      <c r="ES78" s="74"/>
      <c r="ET78" s="74"/>
      <c r="EU78" s="74"/>
      <c r="EV78" s="74"/>
      <c r="EW78" s="74"/>
      <c r="EX78" s="74"/>
      <c r="EY78" s="74"/>
      <c r="EZ78" s="74"/>
      <c r="FA78" s="74"/>
      <c r="FB78" s="74"/>
      <c r="FC78" s="74"/>
      <c r="FD78" s="74"/>
      <c r="FE78" s="74"/>
      <c r="FF78" s="74"/>
      <c r="FG78" s="74"/>
      <c r="FH78" s="74"/>
      <c r="FI78" s="74"/>
      <c r="FJ78" s="74"/>
      <c r="FK78" s="74"/>
      <c r="FL78" s="74"/>
      <c r="FM78" s="74"/>
      <c r="FN78" s="74"/>
      <c r="FO78" s="74"/>
      <c r="FP78" s="74"/>
      <c r="FQ78" s="74"/>
      <c r="FR78" s="74"/>
      <c r="FS78" s="74"/>
      <c r="FT78" s="74"/>
      <c r="FU78" s="74"/>
      <c r="FV78" s="74"/>
      <c r="FW78" s="74"/>
      <c r="FX78" s="74"/>
      <c r="FY78" s="74"/>
      <c r="FZ78" s="74"/>
      <c r="GA78" s="74"/>
      <c r="GB78" s="74"/>
      <c r="GC78" s="74"/>
      <c r="GD78" s="74"/>
      <c r="GE78" s="74"/>
      <c r="GF78" s="74"/>
      <c r="GG78" s="74"/>
      <c r="GH78" s="74"/>
      <c r="GI78" s="74"/>
      <c r="GJ78" s="74"/>
      <c r="GK78" s="74"/>
      <c r="GL78" s="74"/>
      <c r="GM78" s="74"/>
      <c r="GN78" s="74"/>
      <c r="GO78" s="74"/>
      <c r="GP78" s="74"/>
      <c r="GQ78" s="74"/>
      <c r="GR78" s="74"/>
      <c r="GS78" s="74"/>
      <c r="GT78" s="74"/>
      <c r="GU78" s="74"/>
      <c r="GV78" s="74"/>
      <c r="GW78" s="74"/>
      <c r="GX78" s="74"/>
      <c r="GY78" s="74"/>
      <c r="GZ78" s="74"/>
      <c r="HA78" s="74"/>
      <c r="HB78" s="74"/>
      <c r="HC78" s="74"/>
      <c r="HD78" s="74"/>
      <c r="HE78" s="74"/>
      <c r="HF78" s="74"/>
      <c r="HG78" s="74"/>
      <c r="HH78" s="74"/>
      <c r="HI78" s="74"/>
      <c r="HJ78" s="74"/>
      <c r="HK78" s="74"/>
      <c r="HL78" s="74"/>
      <c r="HM78" s="74"/>
      <c r="HN78" s="74"/>
      <c r="HO78" s="74"/>
      <c r="HP78" s="74"/>
      <c r="HQ78" s="74"/>
      <c r="HR78" s="74"/>
      <c r="HS78" s="74"/>
      <c r="HT78" s="74"/>
      <c r="HU78" s="74"/>
      <c r="HV78" s="74"/>
      <c r="HW78" s="74"/>
      <c r="HX78" s="74"/>
      <c r="HY78" s="74"/>
      <c r="HZ78" s="74"/>
      <c r="IA78" s="74"/>
      <c r="IB78" s="74"/>
      <c r="IC78" s="74"/>
      <c r="ID78" s="74"/>
      <c r="IE78" s="74"/>
      <c r="IF78" s="74"/>
      <c r="IG78" s="74"/>
      <c r="IH78" s="74"/>
      <c r="II78" s="74"/>
      <c r="IJ78" s="74"/>
      <c r="IK78" s="74"/>
      <c r="IL78" s="74"/>
      <c r="IM78" s="74"/>
      <c r="IN78" s="74"/>
      <c r="IO78" s="74"/>
      <c r="IP78" s="74"/>
      <c r="IQ78" s="74"/>
      <c r="IR78" s="74"/>
      <c r="IS78" s="74"/>
      <c r="IT78" s="74"/>
      <c r="IU78" s="74"/>
      <c r="IV78" s="74"/>
    </row>
    <row r="79" spans="1:256" s="14" customFormat="1" ht="12.6" customHeight="1" x14ac:dyDescent="0.25">
      <c r="A79" s="38"/>
      <c r="B79" s="56"/>
      <c r="C79" s="72"/>
      <c r="D79" s="57"/>
      <c r="E79" s="38"/>
      <c r="F79" s="58">
        <f>SUM(F78:F78)</f>
        <v>121113.35</v>
      </c>
      <c r="G79" s="133"/>
      <c r="H79" s="58">
        <f>SUM(H78:H78)</f>
        <v>121113.35</v>
      </c>
      <c r="I79" s="99"/>
      <c r="J79" s="58">
        <f>SUM(J78:J78)</f>
        <v>2065871.02</v>
      </c>
      <c r="K79" s="133"/>
      <c r="L79" s="58">
        <f>SUM(L78:L78)</f>
        <v>2065871.02</v>
      </c>
      <c r="M79" s="100"/>
      <c r="N79" s="106">
        <f>SUM(L79-H79)</f>
        <v>1944757.67</v>
      </c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4"/>
      <c r="CS79" s="74"/>
      <c r="CT79" s="74"/>
      <c r="CU79" s="74"/>
      <c r="CV79" s="74"/>
      <c r="CW79" s="74"/>
      <c r="CX79" s="74"/>
      <c r="CY79" s="74"/>
      <c r="CZ79" s="74"/>
      <c r="DA79" s="74"/>
      <c r="DB79" s="74"/>
      <c r="DC79" s="74"/>
      <c r="DD79" s="74"/>
      <c r="DE79" s="74"/>
      <c r="DF79" s="74"/>
      <c r="DG79" s="74"/>
      <c r="DH79" s="74"/>
      <c r="DI79" s="74"/>
      <c r="DJ79" s="74"/>
      <c r="DK79" s="74"/>
      <c r="DL79" s="74"/>
      <c r="DM79" s="74"/>
      <c r="DN79" s="74"/>
      <c r="DO79" s="74"/>
      <c r="DP79" s="74"/>
      <c r="DQ79" s="74"/>
      <c r="DR79" s="74"/>
      <c r="DS79" s="74"/>
      <c r="DT79" s="74"/>
      <c r="DU79" s="74"/>
      <c r="DV79" s="74"/>
      <c r="DW79" s="74"/>
      <c r="DX79" s="74"/>
      <c r="DY79" s="74"/>
      <c r="DZ79" s="74"/>
      <c r="EA79" s="74"/>
      <c r="EB79" s="74"/>
      <c r="EC79" s="74"/>
      <c r="ED79" s="74"/>
      <c r="EE79" s="74"/>
      <c r="EF79" s="74"/>
      <c r="EG79" s="74"/>
      <c r="EH79" s="74"/>
      <c r="EI79" s="74"/>
      <c r="EJ79" s="74"/>
      <c r="EK79" s="74"/>
      <c r="EL79" s="74"/>
      <c r="EM79" s="74"/>
      <c r="EN79" s="74"/>
      <c r="EO79" s="74"/>
      <c r="EP79" s="74"/>
      <c r="EQ79" s="74"/>
      <c r="ER79" s="74"/>
      <c r="ES79" s="74"/>
      <c r="ET79" s="74"/>
      <c r="EU79" s="74"/>
      <c r="EV79" s="74"/>
      <c r="EW79" s="74"/>
      <c r="EX79" s="74"/>
      <c r="EY79" s="74"/>
      <c r="EZ79" s="74"/>
      <c r="FA79" s="74"/>
      <c r="FB79" s="74"/>
      <c r="FC79" s="74"/>
      <c r="FD79" s="74"/>
      <c r="FE79" s="74"/>
      <c r="FF79" s="74"/>
      <c r="FG79" s="74"/>
      <c r="FH79" s="74"/>
      <c r="FI79" s="74"/>
      <c r="FJ79" s="74"/>
      <c r="FK79" s="74"/>
      <c r="FL79" s="74"/>
      <c r="FM79" s="74"/>
      <c r="FN79" s="74"/>
      <c r="FO79" s="74"/>
      <c r="FP79" s="74"/>
      <c r="FQ79" s="74"/>
      <c r="FR79" s="74"/>
      <c r="FS79" s="74"/>
      <c r="FT79" s="74"/>
      <c r="FU79" s="74"/>
      <c r="FV79" s="74"/>
      <c r="FW79" s="74"/>
      <c r="FX79" s="74"/>
      <c r="FY79" s="74"/>
      <c r="FZ79" s="74"/>
      <c r="GA79" s="74"/>
      <c r="GB79" s="74"/>
      <c r="GC79" s="74"/>
      <c r="GD79" s="74"/>
      <c r="GE79" s="74"/>
      <c r="GF79" s="74"/>
      <c r="GG79" s="74"/>
      <c r="GH79" s="74"/>
      <c r="GI79" s="74"/>
      <c r="GJ79" s="74"/>
      <c r="GK79" s="74"/>
      <c r="GL79" s="74"/>
      <c r="GM79" s="74"/>
      <c r="GN79" s="74"/>
      <c r="GO79" s="74"/>
      <c r="GP79" s="74"/>
      <c r="GQ79" s="74"/>
      <c r="GR79" s="74"/>
      <c r="GS79" s="74"/>
      <c r="GT79" s="74"/>
      <c r="GU79" s="74"/>
      <c r="GV79" s="74"/>
      <c r="GW79" s="74"/>
      <c r="GX79" s="74"/>
      <c r="GY79" s="74"/>
      <c r="GZ79" s="74"/>
      <c r="HA79" s="74"/>
      <c r="HB79" s="74"/>
      <c r="HC79" s="74"/>
      <c r="HD79" s="74"/>
      <c r="HE79" s="74"/>
      <c r="HF79" s="74"/>
      <c r="HG79" s="74"/>
      <c r="HH79" s="74"/>
      <c r="HI79" s="74"/>
      <c r="HJ79" s="74"/>
      <c r="HK79" s="74"/>
      <c r="HL79" s="74"/>
      <c r="HM79" s="74"/>
      <c r="HN79" s="74"/>
      <c r="HO79" s="74"/>
      <c r="HP79" s="74"/>
      <c r="HQ79" s="74"/>
      <c r="HR79" s="74"/>
      <c r="HS79" s="74"/>
      <c r="HT79" s="74"/>
      <c r="HU79" s="74"/>
      <c r="HV79" s="74"/>
      <c r="HW79" s="74"/>
      <c r="HX79" s="74"/>
      <c r="HY79" s="74"/>
      <c r="HZ79" s="74"/>
      <c r="IA79" s="74"/>
      <c r="IB79" s="74"/>
      <c r="IC79" s="74"/>
      <c r="ID79" s="74"/>
      <c r="IE79" s="74"/>
      <c r="IF79" s="74"/>
      <c r="IG79" s="74"/>
      <c r="IH79" s="74"/>
      <c r="II79" s="74"/>
      <c r="IJ79" s="74"/>
      <c r="IK79" s="74"/>
      <c r="IL79" s="74"/>
      <c r="IM79" s="74"/>
      <c r="IN79" s="74"/>
      <c r="IO79" s="74"/>
      <c r="IP79" s="74"/>
      <c r="IQ79" s="74"/>
      <c r="IR79" s="74"/>
      <c r="IS79" s="74"/>
      <c r="IT79" s="74"/>
      <c r="IU79" s="74"/>
      <c r="IV79" s="74"/>
    </row>
    <row r="80" spans="1:256" s="89" customFormat="1" ht="15" customHeight="1" x14ac:dyDescent="0.25">
      <c r="A80" s="85"/>
      <c r="B80" s="85"/>
      <c r="C80" s="85"/>
      <c r="D80" s="88"/>
      <c r="E80" s="88"/>
      <c r="G80" s="93">
        <v>43373</v>
      </c>
      <c r="H80" s="61"/>
      <c r="I80" s="99"/>
      <c r="K80" s="93">
        <v>43435</v>
      </c>
      <c r="M80" s="99"/>
      <c r="N80" s="106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</row>
    <row r="81" spans="1:256" s="89" customFormat="1" ht="15" customHeight="1" x14ac:dyDescent="0.25">
      <c r="A81" s="85"/>
      <c r="B81" s="85"/>
      <c r="C81" s="85"/>
      <c r="D81" s="88"/>
      <c r="E81" s="88"/>
      <c r="G81" s="133"/>
      <c r="H81" s="61"/>
      <c r="I81" s="99"/>
      <c r="K81" s="133"/>
      <c r="M81" s="99"/>
      <c r="N81" s="106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</row>
    <row r="82" spans="1:256" s="89" customFormat="1" x14ac:dyDescent="0.25">
      <c r="A82" s="85" t="s">
        <v>55</v>
      </c>
      <c r="B82" s="92" t="s">
        <v>20</v>
      </c>
      <c r="C82" s="85" t="s">
        <v>21</v>
      </c>
      <c r="D82" s="85" t="s">
        <v>56</v>
      </c>
      <c r="E82" s="85"/>
      <c r="F82" s="61" t="s">
        <v>57</v>
      </c>
      <c r="G82" s="87" t="s">
        <v>58</v>
      </c>
      <c r="H82" s="61"/>
      <c r="I82" s="99"/>
      <c r="J82" s="61" t="s">
        <v>57</v>
      </c>
      <c r="K82" s="87" t="s">
        <v>58</v>
      </c>
      <c r="L82" s="61"/>
      <c r="M82" s="99"/>
      <c r="N82" s="106" t="s">
        <v>59</v>
      </c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</row>
    <row r="83" spans="1:256" s="89" customFormat="1" x14ac:dyDescent="0.25">
      <c r="A83" s="85"/>
      <c r="B83" s="92" t="s">
        <v>28</v>
      </c>
      <c r="C83" s="85" t="s">
        <v>29</v>
      </c>
      <c r="D83" s="85" t="s">
        <v>60</v>
      </c>
      <c r="E83" s="85"/>
      <c r="F83" s="61" t="s">
        <v>61</v>
      </c>
      <c r="G83" s="87" t="s">
        <v>62</v>
      </c>
      <c r="H83" s="61" t="s">
        <v>63</v>
      </c>
      <c r="I83" s="99"/>
      <c r="J83" s="61" t="s">
        <v>61</v>
      </c>
      <c r="K83" s="87" t="s">
        <v>62</v>
      </c>
      <c r="L83" s="61" t="s">
        <v>63</v>
      </c>
      <c r="M83" s="99"/>
      <c r="N83" s="106" t="s">
        <v>18</v>
      </c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</row>
    <row r="84" spans="1:256" s="89" customFormat="1" ht="7.8" customHeight="1" x14ac:dyDescent="0.25">
      <c r="A84" s="98"/>
      <c r="B84" s="101"/>
      <c r="C84" s="98"/>
      <c r="D84" s="98"/>
      <c r="E84" s="98"/>
      <c r="F84" s="99"/>
      <c r="G84" s="105"/>
      <c r="H84" s="99"/>
      <c r="I84" s="99"/>
      <c r="J84" s="99"/>
      <c r="K84" s="105"/>
      <c r="L84" s="99"/>
      <c r="M84" s="99"/>
      <c r="N84" s="107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</row>
    <row r="85" spans="1:256" s="14" customFormat="1" x14ac:dyDescent="0.25">
      <c r="A85" s="38"/>
      <c r="B85" s="56"/>
      <c r="C85" s="72"/>
      <c r="D85" s="57"/>
      <c r="E85" s="38"/>
      <c r="F85" s="58"/>
      <c r="G85" s="133"/>
      <c r="H85" s="58"/>
      <c r="I85" s="99"/>
      <c r="J85" s="58"/>
      <c r="K85" s="133"/>
      <c r="L85" s="58"/>
      <c r="M85" s="100"/>
      <c r="N85" s="106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4"/>
      <c r="CO85" s="74"/>
      <c r="CP85" s="74"/>
      <c r="CQ85" s="74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4"/>
      <c r="DC85" s="74"/>
      <c r="DD85" s="74"/>
      <c r="DE85" s="74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4"/>
      <c r="DQ85" s="74"/>
      <c r="DR85" s="74"/>
      <c r="DS85" s="74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4"/>
      <c r="EE85" s="74"/>
      <c r="EF85" s="74"/>
      <c r="EG85" s="74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4"/>
      <c r="ES85" s="74"/>
      <c r="ET85" s="74"/>
      <c r="EU85" s="74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4"/>
      <c r="FG85" s="74"/>
      <c r="FH85" s="74"/>
      <c r="FI85" s="74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4"/>
      <c r="FU85" s="74"/>
      <c r="FV85" s="74"/>
      <c r="FW85" s="74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4"/>
      <c r="GI85" s="74"/>
      <c r="GJ85" s="74"/>
      <c r="GK85" s="74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4"/>
      <c r="GW85" s="74"/>
      <c r="GX85" s="74"/>
      <c r="GY85" s="74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4"/>
      <c r="HK85" s="74"/>
      <c r="HL85" s="74"/>
      <c r="HM85" s="74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4"/>
      <c r="HY85" s="74"/>
      <c r="HZ85" s="74"/>
      <c r="IA85" s="74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4"/>
      <c r="IM85" s="74"/>
      <c r="IN85" s="74"/>
      <c r="IO85" s="74"/>
      <c r="IP85" s="74"/>
      <c r="IQ85" s="74"/>
      <c r="IR85" s="74"/>
      <c r="IS85" s="74"/>
      <c r="IT85" s="74"/>
      <c r="IU85" s="74"/>
      <c r="IV85" s="74"/>
    </row>
    <row r="86" spans="1:256" s="14" customFormat="1" outlineLevel="1" x14ac:dyDescent="0.25">
      <c r="A86" s="36" t="s">
        <v>17</v>
      </c>
      <c r="B86" s="50" t="s">
        <v>139</v>
      </c>
      <c r="C86" s="53"/>
      <c r="D86" s="80">
        <v>43465</v>
      </c>
      <c r="E86" s="55"/>
      <c r="F86" s="22">
        <v>8250921.8899999997</v>
      </c>
      <c r="G86" s="133">
        <f t="shared" ref="G86" si="19">H86/F86</f>
        <v>1</v>
      </c>
      <c r="H86" s="22">
        <v>8250921.8899999997</v>
      </c>
      <c r="I86" s="104" t="s">
        <v>65</v>
      </c>
      <c r="J86" s="22">
        <v>9297621.75</v>
      </c>
      <c r="K86" s="133">
        <f t="shared" si="17"/>
        <v>1</v>
      </c>
      <c r="L86" s="22">
        <v>9297621.75</v>
      </c>
      <c r="M86" s="102"/>
      <c r="N86" s="106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4"/>
      <c r="CA86" s="74"/>
      <c r="CB86" s="74"/>
      <c r="CC86" s="74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4"/>
      <c r="CO86" s="74"/>
      <c r="CP86" s="74"/>
      <c r="CQ86" s="74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4"/>
      <c r="DC86" s="74"/>
      <c r="DD86" s="74"/>
      <c r="DE86" s="74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4"/>
      <c r="DQ86" s="74"/>
      <c r="DR86" s="74"/>
      <c r="DS86" s="74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4"/>
      <c r="EE86" s="74"/>
      <c r="EF86" s="74"/>
      <c r="EG86" s="74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4"/>
      <c r="ES86" s="74"/>
      <c r="ET86" s="74"/>
      <c r="EU86" s="74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4"/>
      <c r="FG86" s="74"/>
      <c r="FH86" s="74"/>
      <c r="FI86" s="74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4"/>
      <c r="FU86" s="74"/>
      <c r="FV86" s="74"/>
      <c r="FW86" s="74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4"/>
      <c r="GI86" s="74"/>
      <c r="GJ86" s="74"/>
      <c r="GK86" s="74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4"/>
      <c r="GW86" s="74"/>
      <c r="GX86" s="74"/>
      <c r="GY86" s="74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4"/>
      <c r="HK86" s="74"/>
      <c r="HL86" s="74"/>
      <c r="HM86" s="74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4"/>
      <c r="HY86" s="74"/>
      <c r="HZ86" s="74"/>
      <c r="IA86" s="74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4"/>
      <c r="IM86" s="74"/>
      <c r="IN86" s="74"/>
      <c r="IO86" s="74"/>
      <c r="IP86" s="74"/>
      <c r="IQ86" s="74"/>
      <c r="IR86" s="74"/>
      <c r="IS86" s="74"/>
      <c r="IT86" s="74"/>
      <c r="IU86" s="74"/>
      <c r="IV86" s="74"/>
    </row>
    <row r="87" spans="1:256" s="14" customFormat="1" x14ac:dyDescent="0.25">
      <c r="A87" s="36"/>
      <c r="B87" s="36"/>
      <c r="C87" s="53"/>
      <c r="D87" s="83"/>
      <c r="E87" s="36"/>
      <c r="F87" s="58">
        <f>SUM(F86:F86)</f>
        <v>8250921.8899999997</v>
      </c>
      <c r="G87" s="133"/>
      <c r="H87" s="58">
        <f>SUM(H86:H86)</f>
        <v>8250921.8899999997</v>
      </c>
      <c r="I87" s="99"/>
      <c r="J87" s="58">
        <f>SUM(J86:J86)</f>
        <v>9297621.75</v>
      </c>
      <c r="K87" s="133"/>
      <c r="L87" s="58">
        <f>SUM(L86:L86)</f>
        <v>9297621.75</v>
      </c>
      <c r="M87" s="100"/>
      <c r="N87" s="106">
        <f>SUM(L87-H87)</f>
        <v>1046699.8600000003</v>
      </c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4"/>
      <c r="DC87" s="74"/>
      <c r="DD87" s="74"/>
      <c r="DE87" s="74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4"/>
      <c r="DQ87" s="74"/>
      <c r="DR87" s="74"/>
      <c r="DS87" s="74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4"/>
      <c r="EE87" s="74"/>
      <c r="EF87" s="74"/>
      <c r="EG87" s="74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4"/>
      <c r="ES87" s="74"/>
      <c r="ET87" s="74"/>
      <c r="EU87" s="74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4"/>
      <c r="FG87" s="74"/>
      <c r="FH87" s="74"/>
      <c r="FI87" s="74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4"/>
      <c r="FU87" s="74"/>
      <c r="FV87" s="74"/>
      <c r="FW87" s="74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4"/>
      <c r="GI87" s="74"/>
      <c r="GJ87" s="74"/>
      <c r="GK87" s="74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4"/>
      <c r="GW87" s="74"/>
      <c r="GX87" s="74"/>
      <c r="GY87" s="74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4"/>
      <c r="HK87" s="74"/>
      <c r="HL87" s="74"/>
      <c r="HM87" s="74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4"/>
      <c r="HY87" s="74"/>
      <c r="HZ87" s="74"/>
      <c r="IA87" s="74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4"/>
      <c r="IM87" s="74"/>
      <c r="IN87" s="74"/>
      <c r="IO87" s="74"/>
      <c r="IP87" s="74"/>
      <c r="IQ87" s="74"/>
      <c r="IR87" s="74"/>
      <c r="IS87" s="74"/>
      <c r="IT87" s="74"/>
      <c r="IU87" s="74"/>
      <c r="IV87" s="74"/>
    </row>
    <row r="88" spans="1:256" s="14" customFormat="1" x14ac:dyDescent="0.25">
      <c r="A88" s="36"/>
      <c r="B88" s="36"/>
      <c r="C88" s="53"/>
      <c r="D88" s="80"/>
      <c r="E88" s="36"/>
      <c r="F88" s="22"/>
      <c r="G88" s="133"/>
      <c r="H88" s="22"/>
      <c r="I88" s="104"/>
      <c r="J88" s="22"/>
      <c r="K88" s="133"/>
      <c r="L88" s="22"/>
      <c r="M88" s="102"/>
      <c r="N88" s="106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4"/>
      <c r="CO88" s="74"/>
      <c r="CP88" s="74"/>
      <c r="CQ88" s="74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4"/>
      <c r="DC88" s="74"/>
      <c r="DD88" s="74"/>
      <c r="DE88" s="74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4"/>
      <c r="DQ88" s="74"/>
      <c r="DR88" s="74"/>
      <c r="DS88" s="74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4"/>
      <c r="EE88" s="74"/>
      <c r="EF88" s="74"/>
      <c r="EG88" s="74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4"/>
      <c r="ES88" s="74"/>
      <c r="ET88" s="74"/>
      <c r="EU88" s="74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4"/>
      <c r="FG88" s="74"/>
      <c r="FH88" s="74"/>
      <c r="FI88" s="74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4"/>
      <c r="FU88" s="74"/>
      <c r="FV88" s="74"/>
      <c r="FW88" s="74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4"/>
      <c r="GI88" s="74"/>
      <c r="GJ88" s="74"/>
      <c r="GK88" s="74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4"/>
      <c r="GW88" s="74"/>
      <c r="GX88" s="74"/>
      <c r="GY88" s="74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4"/>
      <c r="HK88" s="74"/>
      <c r="HL88" s="74"/>
      <c r="HM88" s="74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4"/>
      <c r="HY88" s="74"/>
      <c r="HZ88" s="74"/>
      <c r="IA88" s="74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4"/>
      <c r="IM88" s="74"/>
      <c r="IN88" s="74"/>
      <c r="IO88" s="74"/>
      <c r="IP88" s="74"/>
      <c r="IQ88" s="74"/>
      <c r="IR88" s="74"/>
      <c r="IS88" s="74"/>
      <c r="IT88" s="74"/>
      <c r="IU88" s="74"/>
      <c r="IV88" s="74"/>
    </row>
    <row r="89" spans="1:256" s="109" customFormat="1" ht="13.8" thickBot="1" x14ac:dyDescent="0.3">
      <c r="A89" s="108" t="s">
        <v>68</v>
      </c>
      <c r="B89" s="115"/>
      <c r="C89" s="110"/>
      <c r="D89" s="111"/>
      <c r="F89" s="165">
        <v>86751312.640000001</v>
      </c>
      <c r="G89" s="168"/>
      <c r="H89" s="166">
        <v>86708171.239999995</v>
      </c>
      <c r="I89" s="167"/>
      <c r="J89" s="165">
        <v>100460408.73</v>
      </c>
      <c r="K89" s="168"/>
      <c r="L89" s="166">
        <v>100429686.59999999</v>
      </c>
      <c r="M89" s="169"/>
      <c r="N89" s="177">
        <f t="shared" ref="N89" si="20">SUM(L89-H89)</f>
        <v>13721515.359999999</v>
      </c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14"/>
      <c r="BR89" s="114"/>
      <c r="BS89" s="114"/>
      <c r="BT89" s="114"/>
      <c r="BU89" s="114"/>
      <c r="BV89" s="114"/>
      <c r="BW89" s="114"/>
      <c r="BX89" s="114"/>
      <c r="BY89" s="114"/>
      <c r="BZ89" s="114"/>
      <c r="CA89" s="114"/>
      <c r="CB89" s="114"/>
      <c r="CC89" s="114"/>
      <c r="CD89" s="114"/>
      <c r="CE89" s="114"/>
      <c r="CF89" s="114"/>
      <c r="CG89" s="114"/>
      <c r="CH89" s="114"/>
      <c r="CI89" s="114"/>
      <c r="CJ89" s="114"/>
      <c r="CK89" s="114"/>
      <c r="CL89" s="114"/>
      <c r="CM89" s="114"/>
      <c r="CN89" s="114"/>
      <c r="CO89" s="114"/>
      <c r="CP89" s="114"/>
      <c r="CQ89" s="114"/>
      <c r="CR89" s="114"/>
      <c r="CS89" s="114"/>
      <c r="CT89" s="114"/>
      <c r="CU89" s="114"/>
      <c r="CV89" s="114"/>
      <c r="CW89" s="114"/>
      <c r="CX89" s="114"/>
      <c r="CY89" s="114"/>
      <c r="CZ89" s="114"/>
      <c r="DA89" s="114"/>
      <c r="DB89" s="114"/>
      <c r="DC89" s="114"/>
      <c r="DD89" s="114"/>
      <c r="DE89" s="114"/>
      <c r="DF89" s="114"/>
      <c r="DG89" s="114"/>
      <c r="DH89" s="114"/>
      <c r="DI89" s="114"/>
      <c r="DJ89" s="114"/>
      <c r="DK89" s="114"/>
      <c r="DL89" s="114"/>
      <c r="DM89" s="114"/>
      <c r="DN89" s="114"/>
      <c r="DO89" s="114"/>
      <c r="DP89" s="114"/>
      <c r="DQ89" s="114"/>
      <c r="DR89" s="114"/>
      <c r="DS89" s="114"/>
      <c r="DT89" s="114"/>
      <c r="DU89" s="114"/>
      <c r="DV89" s="114"/>
      <c r="DW89" s="114"/>
      <c r="DX89" s="114"/>
      <c r="DY89" s="114"/>
      <c r="DZ89" s="114"/>
      <c r="EA89" s="114"/>
      <c r="EB89" s="114"/>
      <c r="EC89" s="114"/>
      <c r="ED89" s="114"/>
      <c r="EE89" s="114"/>
      <c r="EF89" s="114"/>
      <c r="EG89" s="114"/>
      <c r="EH89" s="114"/>
      <c r="EI89" s="114"/>
      <c r="EJ89" s="114"/>
      <c r="EK89" s="114"/>
      <c r="EL89" s="114"/>
      <c r="EM89" s="114"/>
      <c r="EN89" s="114"/>
      <c r="EO89" s="114"/>
      <c r="EP89" s="114"/>
      <c r="EQ89" s="114"/>
      <c r="ER89" s="114"/>
      <c r="ES89" s="114"/>
      <c r="ET89" s="114"/>
      <c r="EU89" s="114"/>
      <c r="EV89" s="114"/>
      <c r="EW89" s="114"/>
      <c r="EX89" s="114"/>
      <c r="EY89" s="114"/>
      <c r="EZ89" s="114"/>
      <c r="FA89" s="114"/>
      <c r="FB89" s="114"/>
      <c r="FC89" s="114"/>
      <c r="FD89" s="114"/>
      <c r="FE89" s="114"/>
      <c r="FF89" s="114"/>
      <c r="FG89" s="114"/>
      <c r="FH89" s="114"/>
      <c r="FI89" s="114"/>
      <c r="FJ89" s="114"/>
      <c r="FK89" s="114"/>
      <c r="FL89" s="114"/>
      <c r="FM89" s="114"/>
      <c r="FN89" s="114"/>
      <c r="FO89" s="114"/>
      <c r="FP89" s="114"/>
      <c r="FQ89" s="114"/>
      <c r="FR89" s="114"/>
      <c r="FS89" s="114"/>
      <c r="FT89" s="114"/>
      <c r="FU89" s="114"/>
      <c r="FV89" s="114"/>
      <c r="FW89" s="114"/>
      <c r="FX89" s="114"/>
      <c r="FY89" s="114"/>
      <c r="FZ89" s="114"/>
      <c r="GA89" s="114"/>
      <c r="GB89" s="114"/>
      <c r="GC89" s="114"/>
      <c r="GD89" s="114"/>
      <c r="GE89" s="114"/>
      <c r="GF89" s="114"/>
      <c r="GG89" s="114"/>
      <c r="GH89" s="114"/>
      <c r="GI89" s="114"/>
      <c r="GJ89" s="114"/>
      <c r="GK89" s="114"/>
      <c r="GL89" s="114"/>
      <c r="GM89" s="114"/>
      <c r="GN89" s="114"/>
      <c r="GO89" s="114"/>
      <c r="GP89" s="114"/>
      <c r="GQ89" s="114"/>
      <c r="GR89" s="114"/>
      <c r="GS89" s="114"/>
      <c r="GT89" s="114"/>
      <c r="GU89" s="114"/>
      <c r="GV89" s="114"/>
      <c r="GW89" s="114"/>
      <c r="GX89" s="114"/>
      <c r="GY89" s="114"/>
      <c r="GZ89" s="114"/>
      <c r="HA89" s="114"/>
      <c r="HB89" s="114"/>
      <c r="HC89" s="114"/>
      <c r="HD89" s="114"/>
      <c r="HE89" s="114"/>
      <c r="HF89" s="114"/>
      <c r="HG89" s="114"/>
      <c r="HH89" s="114"/>
      <c r="HI89" s="114"/>
      <c r="HJ89" s="114"/>
      <c r="HK89" s="114"/>
      <c r="HL89" s="114"/>
      <c r="HM89" s="114"/>
      <c r="HN89" s="114"/>
      <c r="HO89" s="114"/>
      <c r="HP89" s="114"/>
      <c r="HQ89" s="114"/>
      <c r="HR89" s="114"/>
      <c r="HS89" s="114"/>
      <c r="HT89" s="114"/>
      <c r="HU89" s="114"/>
      <c r="HV89" s="114"/>
      <c r="HW89" s="114"/>
      <c r="HX89" s="114"/>
      <c r="HY89" s="114"/>
      <c r="HZ89" s="114"/>
      <c r="IA89" s="114"/>
      <c r="IB89" s="114"/>
      <c r="IC89" s="114"/>
      <c r="ID89" s="114"/>
      <c r="IE89" s="114"/>
      <c r="IF89" s="114"/>
      <c r="IG89" s="114"/>
      <c r="IH89" s="114"/>
      <c r="II89" s="114"/>
      <c r="IJ89" s="114"/>
      <c r="IK89" s="114"/>
      <c r="IL89" s="114"/>
      <c r="IM89" s="114"/>
      <c r="IN89" s="114"/>
      <c r="IO89" s="114"/>
      <c r="IP89" s="114"/>
      <c r="IQ89" s="114"/>
      <c r="IR89" s="114"/>
      <c r="IS89" s="114"/>
      <c r="IT89" s="114"/>
      <c r="IU89" s="114"/>
      <c r="IV89" s="114"/>
    </row>
    <row r="90" spans="1:256" ht="13.8" thickTop="1" x14ac:dyDescent="0.25">
      <c r="A90" s="79"/>
      <c r="B90" s="62"/>
      <c r="G90" s="60"/>
      <c r="K90" s="60"/>
      <c r="L90" s="22" t="s">
        <v>0</v>
      </c>
      <c r="N90" s="22"/>
    </row>
    <row r="91" spans="1:256" x14ac:dyDescent="0.25">
      <c r="N91" s="22"/>
    </row>
    <row r="92" spans="1:256" x14ac:dyDescent="0.25">
      <c r="F92" s="112"/>
      <c r="G92" s="113"/>
      <c r="H92" s="112"/>
      <c r="N92" s="22"/>
    </row>
    <row r="93" spans="1:256" x14ac:dyDescent="0.25">
      <c r="N93" s="22"/>
    </row>
    <row r="94" spans="1:256" x14ac:dyDescent="0.25">
      <c r="N94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4" orientation="landscape" useFirstPageNumber="1" r:id="rId1"/>
  <headerFooter alignWithMargins="0">
    <oddHeader>&amp;CMarket Value Comparison</oddHeader>
    <oddFooter>&amp;C&amp;P</oddFooter>
  </headerFooter>
  <cellWatches>
    <cellWatch r="J89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abSelected="1" topLeftCell="B7" workbookViewId="0">
      <selection activeCell="B11" sqref="B11"/>
    </sheetView>
  </sheetViews>
  <sheetFormatPr defaultRowHeight="13.2" x14ac:dyDescent="0.25"/>
  <cols>
    <col min="1" max="1" width="35.88671875" customWidth="1"/>
    <col min="2" max="2" width="11.33203125" customWidth="1"/>
    <col min="3" max="3" width="13.33203125" customWidth="1"/>
    <col min="4" max="4" width="11.6640625" customWidth="1"/>
    <col min="5" max="5" width="18" customWidth="1"/>
  </cols>
  <sheetData>
    <row r="13" spans="2:5" ht="15.6" x14ac:dyDescent="0.3">
      <c r="B13" s="63"/>
    </row>
    <row r="14" spans="2:5" ht="35.4" x14ac:dyDescent="0.6">
      <c r="B14" s="63"/>
      <c r="E14" s="64" t="s">
        <v>69</v>
      </c>
    </row>
    <row r="17" spans="5:5" ht="17.399999999999999" x14ac:dyDescent="0.3">
      <c r="E17" s="65" t="s">
        <v>70</v>
      </c>
    </row>
    <row r="20" spans="5:5" x14ac:dyDescent="0.25">
      <c r="E20" s="52" t="s">
        <v>71</v>
      </c>
    </row>
    <row r="21" spans="5:5" x14ac:dyDescent="0.25">
      <c r="E21" s="66">
        <v>43465</v>
      </c>
    </row>
    <row r="22" spans="5:5" x14ac:dyDescent="0.25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22" workbookViewId="0">
      <selection activeCell="I16" sqref="I16"/>
    </sheetView>
  </sheetViews>
  <sheetFormatPr defaultRowHeight="13.2" x14ac:dyDescent="0.25"/>
  <cols>
    <col min="7" max="7" width="17.33203125" customWidth="1"/>
  </cols>
  <sheetData>
    <row r="1" spans="3:14" ht="15" x14ac:dyDescent="0.25">
      <c r="C1" s="67" t="s">
        <v>72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3:14" ht="15" x14ac:dyDescent="0.25">
      <c r="C2" s="67" t="s">
        <v>73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3:14" ht="15" x14ac:dyDescent="0.25"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3:14" ht="15" x14ac:dyDescent="0.25">
      <c r="C4" s="67" t="s">
        <v>88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3:14" ht="15" x14ac:dyDescent="0.25">
      <c r="C5" s="67" t="s">
        <v>74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3:14" ht="15" x14ac:dyDescent="0.25">
      <c r="C6" s="67" t="s">
        <v>75</v>
      </c>
      <c r="D6" s="67"/>
      <c r="E6" s="67"/>
      <c r="F6" s="67"/>
      <c r="G6" s="67"/>
      <c r="H6" s="67" t="s">
        <v>76</v>
      </c>
      <c r="I6" s="67"/>
      <c r="J6" s="67"/>
      <c r="K6" s="67"/>
      <c r="L6" s="67"/>
      <c r="M6" s="67"/>
      <c r="N6" s="67"/>
    </row>
    <row r="7" spans="3:14" ht="15" x14ac:dyDescent="0.25"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3:14" ht="15" x14ac:dyDescent="0.25">
      <c r="C8" s="67" t="s">
        <v>77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3:14" ht="16.5" customHeight="1" x14ac:dyDescent="0.25">
      <c r="C9" s="67" t="s">
        <v>78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</row>
    <row r="10" spans="3:14" ht="15" x14ac:dyDescent="0.25"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3:14" ht="15" x14ac:dyDescent="0.25"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</row>
    <row r="12" spans="3:14" ht="15" x14ac:dyDescent="0.25"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3:14" ht="15" x14ac:dyDescent="0.25"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</row>
    <row r="14" spans="3:14" ht="15" x14ac:dyDescent="0.25"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3:14" ht="15" x14ac:dyDescent="0.25">
      <c r="C15" s="68"/>
      <c r="D15" s="68"/>
      <c r="E15" s="68"/>
      <c r="F15" s="68"/>
      <c r="G15" s="67"/>
      <c r="H15" s="67"/>
      <c r="I15" s="68"/>
      <c r="J15" s="68"/>
      <c r="K15" s="68"/>
      <c r="L15" s="68"/>
      <c r="M15" s="67"/>
      <c r="N15" s="67"/>
    </row>
    <row r="16" spans="3:14" ht="15" x14ac:dyDescent="0.25">
      <c r="C16" s="69" t="s">
        <v>82</v>
      </c>
      <c r="D16" s="67" t="s">
        <v>83</v>
      </c>
      <c r="E16" s="67"/>
      <c r="F16" s="67"/>
      <c r="G16" s="67"/>
      <c r="H16" s="67"/>
      <c r="I16" s="67" t="s">
        <v>143</v>
      </c>
      <c r="J16" s="67"/>
      <c r="K16" s="67"/>
      <c r="L16" s="67"/>
      <c r="M16" s="67"/>
      <c r="N16" s="67"/>
    </row>
    <row r="17" spans="3:14" ht="15" x14ac:dyDescent="0.25">
      <c r="C17" s="69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spans="3:14" ht="15" x14ac:dyDescent="0.25">
      <c r="C18" s="69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3:14" ht="15" x14ac:dyDescent="0.25"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</row>
    <row r="20" spans="3:14" ht="15" x14ac:dyDescent="0.25">
      <c r="C20" s="68"/>
      <c r="D20" s="68"/>
      <c r="E20" s="68"/>
      <c r="F20" s="68"/>
      <c r="G20" s="67"/>
      <c r="H20" s="67"/>
      <c r="I20" s="68"/>
      <c r="J20" s="68"/>
      <c r="K20" s="68"/>
      <c r="L20" s="68"/>
      <c r="M20" s="67"/>
      <c r="N20" s="67"/>
    </row>
    <row r="21" spans="3:14" ht="15" x14ac:dyDescent="0.25">
      <c r="C21" s="67" t="s">
        <v>79</v>
      </c>
      <c r="D21" s="67"/>
      <c r="E21" s="67"/>
      <c r="F21" s="67"/>
      <c r="G21" s="67"/>
      <c r="H21" s="67"/>
      <c r="I21" s="67" t="s">
        <v>130</v>
      </c>
      <c r="J21" s="67"/>
      <c r="K21" s="67"/>
      <c r="L21" s="67"/>
      <c r="M21" s="67"/>
      <c r="N21" s="67"/>
    </row>
    <row r="22" spans="3:14" ht="15" x14ac:dyDescent="0.25"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3:14" ht="15" x14ac:dyDescent="0.25"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</row>
    <row r="24" spans="3:14" ht="15" x14ac:dyDescent="0.25"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3:14" ht="15" x14ac:dyDescent="0.25"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</row>
    <row r="26" spans="3:14" ht="15" x14ac:dyDescent="0.25">
      <c r="C26" s="68"/>
      <c r="D26" s="68"/>
      <c r="E26" s="68"/>
      <c r="F26" s="68"/>
      <c r="G26" s="67"/>
      <c r="H26" s="67"/>
      <c r="I26" s="68"/>
      <c r="J26" s="68"/>
      <c r="K26" s="68"/>
      <c r="L26" s="68"/>
      <c r="M26" s="67"/>
      <c r="N26" s="67"/>
    </row>
    <row r="27" spans="3:14" ht="15" x14ac:dyDescent="0.25">
      <c r="C27" s="67" t="s">
        <v>80</v>
      </c>
      <c r="D27" s="67"/>
      <c r="E27" s="67"/>
      <c r="F27" s="67"/>
      <c r="G27" s="67"/>
      <c r="H27" s="67"/>
      <c r="I27" s="67" t="s">
        <v>89</v>
      </c>
      <c r="J27" s="67"/>
      <c r="K27" s="67"/>
      <c r="L27" s="67"/>
      <c r="M27" s="67"/>
      <c r="N27" s="67"/>
    </row>
    <row r="28" spans="3:14" ht="15" x14ac:dyDescent="0.25"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3:14" ht="15" x14ac:dyDescent="0.25"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</row>
    <row r="30" spans="3:14" ht="15" x14ac:dyDescent="0.25">
      <c r="C30" s="67" t="s">
        <v>90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3:14" ht="15" x14ac:dyDescent="0.25">
      <c r="C31" s="67" t="s">
        <v>91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</row>
    <row r="32" spans="3:14" ht="15" x14ac:dyDescent="0.25"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M17"/>
    </sheetView>
  </sheetViews>
  <sheetFormatPr defaultRowHeight="13.2" x14ac:dyDescent="0.25"/>
  <cols>
    <col min="1" max="1" width="3.88671875" customWidth="1"/>
    <col min="2" max="2" width="17.5546875" customWidth="1"/>
    <col min="3" max="4" width="9.33203125" bestFit="1" customWidth="1"/>
    <col min="5" max="5" width="9.44140625" bestFit="1" customWidth="1"/>
  </cols>
  <sheetData/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XFD5"/>
    </sheetView>
  </sheetViews>
  <sheetFormatPr defaultRowHeight="13.2" x14ac:dyDescent="0.25"/>
  <sheetData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Recap Sheet</vt:lpstr>
      <vt:lpstr>Report</vt:lpstr>
      <vt:lpstr>Market Comp</vt:lpstr>
      <vt:lpstr>Cover</vt:lpstr>
      <vt:lpstr>Gov Code</vt:lpstr>
      <vt:lpstr>Notes</vt:lpstr>
      <vt:lpstr>Sheet1</vt:lpstr>
      <vt:lpstr>'Market Comp'!Print_Area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2019-01-29T22:41:35Z</cp:lastPrinted>
  <dcterms:created xsi:type="dcterms:W3CDTF">2010-07-30T14:08:17Z</dcterms:created>
  <dcterms:modified xsi:type="dcterms:W3CDTF">2019-01-29T22:44:45Z</dcterms:modified>
</cp:coreProperties>
</file>