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80" windowWidth="4776" windowHeight="2832" tabRatio="272" firstSheet="1" activeTab="1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  <sheet name="Notes" sheetId="6" r:id="rId6"/>
    <sheet name="Sheet1" sheetId="7" r:id="rId7"/>
  </sheets>
  <definedNames>
    <definedName name="_xlnm.Print_Area" localSheetId="2">'Market Comp'!$A$1:$N$95</definedName>
    <definedName name="_xlnm.Print_Area" localSheetId="1">Report!$A$1:$L$132</definedName>
  </definedNames>
  <calcPr calcId="145621"/>
</workbook>
</file>

<file path=xl/calcChain.xml><?xml version="1.0" encoding="utf-8"?>
<calcChain xmlns="http://schemas.openxmlformats.org/spreadsheetml/2006/main">
  <c r="K27" i="1" l="1"/>
  <c r="L13" i="1"/>
  <c r="E27" i="1"/>
  <c r="D27" i="1"/>
  <c r="C27" i="1"/>
  <c r="B27" i="1"/>
  <c r="F25" i="1"/>
  <c r="F24" i="1"/>
  <c r="F23" i="1"/>
  <c r="F22" i="1"/>
  <c r="F21" i="1"/>
  <c r="F20" i="1"/>
  <c r="F19" i="1"/>
  <c r="F18" i="1"/>
  <c r="F17" i="1"/>
  <c r="F16" i="1"/>
  <c r="F15" i="1"/>
  <c r="F14" i="1"/>
  <c r="F12" i="1"/>
  <c r="F11" i="1"/>
  <c r="F10" i="1"/>
  <c r="L93" i="3"/>
  <c r="L90" i="3"/>
  <c r="L87" i="3"/>
  <c r="L78" i="3"/>
  <c r="L72" i="3"/>
  <c r="L69" i="3"/>
  <c r="L66" i="3"/>
  <c r="L63" i="3"/>
  <c r="L60" i="3"/>
  <c r="L57" i="3"/>
  <c r="L52" i="3"/>
  <c r="L39" i="3"/>
  <c r="L36" i="3"/>
  <c r="L33" i="3"/>
  <c r="L30" i="3"/>
  <c r="J93" i="3"/>
  <c r="J90" i="3"/>
  <c r="J87" i="3"/>
  <c r="H27" i="3"/>
  <c r="F27" i="3"/>
  <c r="H52" i="3"/>
  <c r="F52" i="3"/>
  <c r="H57" i="3"/>
  <c r="F57" i="3"/>
  <c r="H78" i="3"/>
  <c r="F78" i="3"/>
  <c r="J78" i="3"/>
  <c r="J72" i="3"/>
  <c r="J69" i="3"/>
  <c r="J66" i="3"/>
  <c r="J63" i="3"/>
  <c r="J60" i="3"/>
  <c r="J57" i="3"/>
  <c r="J52" i="3"/>
  <c r="J39" i="3"/>
  <c r="J36" i="3"/>
  <c r="J33" i="3"/>
  <c r="J30" i="3"/>
  <c r="K75" i="3"/>
  <c r="G75" i="3"/>
  <c r="G77" i="3"/>
  <c r="K77" i="3"/>
  <c r="G56" i="3"/>
  <c r="G51" i="3"/>
  <c r="K35" i="3"/>
  <c r="L27" i="3"/>
  <c r="J27" i="3"/>
  <c r="G26" i="3"/>
  <c r="G25" i="3"/>
  <c r="G23" i="3"/>
  <c r="G22" i="3"/>
  <c r="G21" i="3"/>
  <c r="H93" i="3"/>
  <c r="F93" i="3"/>
  <c r="G92" i="3"/>
  <c r="H90" i="3"/>
  <c r="F90" i="3"/>
  <c r="G89" i="3"/>
  <c r="H87" i="3"/>
  <c r="F87" i="3"/>
  <c r="G86" i="3"/>
  <c r="G74" i="3"/>
  <c r="H72" i="3"/>
  <c r="F72" i="3"/>
  <c r="G71" i="3"/>
  <c r="H69" i="3"/>
  <c r="F69" i="3"/>
  <c r="G68" i="3"/>
  <c r="H66" i="3"/>
  <c r="F66" i="3"/>
  <c r="G65" i="3"/>
  <c r="H63" i="3"/>
  <c r="F63" i="3"/>
  <c r="G62" i="3"/>
  <c r="H60" i="3"/>
  <c r="F60" i="3"/>
  <c r="G59" i="3"/>
  <c r="G49" i="3"/>
  <c r="H39" i="3"/>
  <c r="F39" i="3"/>
  <c r="G38" i="3"/>
  <c r="H33" i="3"/>
  <c r="F33" i="3"/>
  <c r="G32" i="3"/>
  <c r="H30" i="3"/>
  <c r="F30" i="3"/>
  <c r="G29" i="3"/>
  <c r="G20" i="3"/>
  <c r="G19" i="3"/>
  <c r="G18" i="3"/>
  <c r="G17" i="3"/>
  <c r="G24" i="3"/>
  <c r="G16" i="3"/>
  <c r="G15" i="3"/>
  <c r="G14" i="3"/>
  <c r="G13" i="3"/>
  <c r="G12" i="3"/>
  <c r="G11" i="3"/>
  <c r="G9" i="3"/>
  <c r="G8" i="3"/>
  <c r="G7" i="3"/>
  <c r="G114" i="2"/>
  <c r="L25" i="2"/>
  <c r="F27" i="1" l="1"/>
  <c r="H114" i="2"/>
  <c r="L51" i="2"/>
  <c r="L56" i="2"/>
  <c r="L74" i="2"/>
  <c r="L24" i="2"/>
  <c r="L23" i="2"/>
  <c r="L22" i="2"/>
  <c r="L21" i="2"/>
  <c r="L20" i="2"/>
  <c r="L19" i="2"/>
  <c r="J114" i="2"/>
  <c r="J26" i="2"/>
  <c r="L113" i="2"/>
  <c r="L112" i="2"/>
  <c r="L110" i="2"/>
  <c r="L109" i="2"/>
  <c r="L107" i="2"/>
  <c r="L100" i="2"/>
  <c r="L101" i="2"/>
  <c r="L102" i="2"/>
  <c r="L103" i="2"/>
  <c r="L99" i="2"/>
  <c r="L97" i="2"/>
  <c r="L96" i="2"/>
  <c r="L66" i="2"/>
  <c r="L68" i="2"/>
  <c r="L70" i="2"/>
  <c r="L71" i="2"/>
  <c r="L72" i="2"/>
  <c r="L73" i="2"/>
  <c r="L76" i="2"/>
  <c r="L91" i="2"/>
  <c r="L92" i="2"/>
  <c r="L93" i="2"/>
  <c r="L94" i="2"/>
  <c r="L64" i="2"/>
  <c r="L30" i="2"/>
  <c r="L34" i="2"/>
  <c r="L48" i="2"/>
  <c r="L49" i="2"/>
  <c r="L50" i="2"/>
  <c r="L53" i="2"/>
  <c r="L54" i="2"/>
  <c r="L55" i="2"/>
  <c r="L58" i="2"/>
  <c r="L60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28" i="2"/>
  <c r="L5" i="2"/>
  <c r="M114" i="2"/>
  <c r="M26" i="2"/>
  <c r="L114" i="2" l="1"/>
  <c r="L26" i="2"/>
  <c r="J27" i="1"/>
  <c r="I27" i="1"/>
  <c r="H27" i="1"/>
  <c r="L11" i="1"/>
  <c r="L12" i="1"/>
  <c r="L14" i="1"/>
  <c r="L15" i="1"/>
  <c r="L16" i="1"/>
  <c r="L17" i="1"/>
  <c r="L18" i="1"/>
  <c r="L19" i="1"/>
  <c r="L20" i="1"/>
  <c r="L21" i="1"/>
  <c r="L22" i="1"/>
  <c r="L23" i="1"/>
  <c r="L24" i="1"/>
  <c r="L25" i="1"/>
  <c r="L10" i="1"/>
  <c r="L27" i="1" l="1"/>
  <c r="I26" i="2"/>
  <c r="H26" i="2"/>
  <c r="G26" i="2"/>
  <c r="K17" i="3" l="1"/>
  <c r="I114" i="2" l="1"/>
  <c r="K20" i="3" l="1"/>
  <c r="K19" i="3"/>
  <c r="K18" i="3"/>
  <c r="K14" i="3"/>
  <c r="K15" i="3"/>
  <c r="K16" i="3"/>
  <c r="K10" i="3"/>
  <c r="K11" i="3" l="1"/>
  <c r="K12" i="3"/>
  <c r="K13" i="3"/>
  <c r="N95" i="3" l="1"/>
  <c r="N78" i="3" l="1"/>
  <c r="G22" i="1" l="1"/>
  <c r="K74" i="3" l="1"/>
  <c r="K76" i="3"/>
  <c r="K29" i="3" l="1"/>
  <c r="K32" i="3"/>
  <c r="K38" i="3"/>
  <c r="K49" i="3"/>
  <c r="K50" i="3"/>
  <c r="K55" i="3"/>
  <c r="K59" i="3"/>
  <c r="K62" i="3"/>
  <c r="K65" i="3"/>
  <c r="K68" i="3"/>
  <c r="K71" i="3"/>
  <c r="K86" i="3"/>
  <c r="K89" i="3"/>
  <c r="K92" i="3"/>
  <c r="K8" i="3"/>
  <c r="K9" i="3"/>
  <c r="K7" i="3"/>
  <c r="N27" i="3" l="1"/>
  <c r="B18" i="2"/>
  <c r="B20" i="2" s="1"/>
  <c r="H29" i="1" l="1"/>
  <c r="N52" i="3" l="1"/>
  <c r="N30" i="3"/>
  <c r="N39" i="3"/>
  <c r="N33" i="3"/>
  <c r="I29" i="1" l="1"/>
  <c r="K91" i="2" l="1"/>
  <c r="J29" i="1" l="1"/>
  <c r="N60" i="3"/>
  <c r="N63" i="3"/>
  <c r="G24" i="1"/>
  <c r="G23" i="1"/>
  <c r="G21" i="1"/>
  <c r="G19" i="1"/>
  <c r="G18" i="1"/>
  <c r="G16" i="1"/>
  <c r="G15" i="1"/>
  <c r="G10" i="1"/>
  <c r="N69" i="3"/>
  <c r="N72" i="3"/>
  <c r="N93" i="3"/>
  <c r="G11" i="1"/>
  <c r="G14" i="1"/>
  <c r="G17" i="1"/>
  <c r="G20" i="1"/>
  <c r="G25" i="1"/>
  <c r="K29" i="1" l="1"/>
  <c r="L29" i="1" s="1"/>
  <c r="N66" i="3"/>
  <c r="N90" i="3"/>
  <c r="N87" i="3"/>
  <c r="N57" i="3"/>
  <c r="G27" i="1"/>
</calcChain>
</file>

<file path=xl/sharedStrings.xml><?xml version="1.0" encoding="utf-8"?>
<sst xmlns="http://schemas.openxmlformats.org/spreadsheetml/2006/main" count="450" uniqueCount="188">
  <si>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</si>
  <si>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</si>
  <si>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</si>
  <si>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</si>
  <si>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</si>
  <si>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</si>
  <si>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</si>
  <si>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</si>
  <si>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</si>
  <si>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</si>
  <si>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</si>
  <si>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</si>
  <si>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</si>
  <si>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</si>
  <si>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</si>
  <si>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</si>
  <si>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</si>
  <si>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</si>
  <si>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</si>
  <si>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</si>
  <si>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</si>
  <si>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</si>
  <si>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</si>
  <si>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</si>
  <si>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</si>
  <si>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</si>
  <si>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</si>
  <si>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</si>
  <si>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</si>
  <si>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</si>
  <si>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</si>
  <si>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</si>
  <si>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</si>
  <si>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</si>
  <si>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</si>
  <si>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</si>
  <si>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</si>
  <si>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</si>
  <si>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</si>
  <si>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</si>
  <si>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</si>
  <si>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</si>
  <si>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</si>
  <si>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</si>
  <si>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</si>
  <si>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</si>
  <si>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</si>
  <si>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</si>
  <si>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</si>
  <si>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</si>
  <si>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</si>
  <si>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</si>
  <si>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</si>
  <si>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</si>
  <si>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</si>
  <si>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</si>
  <si>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</si>
  <si>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</si>
  <si>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</si>
  <si>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</si>
  <si>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</si>
  <si>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</si>
  <si>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</si>
  <si>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</si>
  <si>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</si>
  <si>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</si>
  <si>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</si>
  <si>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</si>
  <si>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</si>
  <si>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</si>
  <si>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</si>
  <si>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</si>
  <si>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</si>
  <si>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</si>
  <si>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</si>
  <si>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</si>
  <si>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</si>
  <si>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</si>
  <si>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</si>
  <si>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</si>
  <si>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</si>
  <si>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</si>
  <si>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</si>
  <si>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</si>
  <si>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</si>
  <si>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</si>
  <si>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</si>
  <si>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</si>
  <si>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</si>
  <si>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</si>
  <si>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</si>
  <si>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</si>
  <si>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FFIN Departmental Deposit</t>
  </si>
  <si>
    <t xml:space="preserve">FFIN Operations Deposit </t>
  </si>
  <si>
    <t xml:space="preserve">       2. CD</t>
  </si>
  <si>
    <t xml:space="preserve">       3 Agency</t>
  </si>
  <si>
    <t xml:space="preserve">       4 Commercial Paper</t>
  </si>
  <si>
    <t xml:space="preserve">    2 .C.D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</si>
  <si>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</si>
  <si>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</si>
  <si>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</si>
  <si>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</si>
  <si>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</si>
  <si>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 xml:space="preserve"> Money Mkt/FFB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</si>
  <si>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</si>
  <si>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</si>
  <si>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</si>
  <si>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</si>
  <si>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</si>
  <si>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</si>
  <si>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</si>
  <si>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</si>
  <si>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</si>
  <si>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</si>
  <si>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</si>
  <si>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</si>
  <si>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</si>
  <si>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t>FFIN Operations Checks Fd</t>
  </si>
  <si>
    <t>WF Goldman Sachs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</si>
  <si>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</si>
  <si>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</si>
  <si>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 xml:space="preserve">WF (Goldman Sachs)   </t>
  </si>
  <si>
    <r>
      <t xml:space="preserve">RJ (Ally Bk)              </t>
    </r>
    <r>
      <rPr>
        <sz val="7"/>
        <rFont val="Arial"/>
        <family val="2"/>
      </rPr>
      <t xml:space="preserve"> </t>
    </r>
  </si>
  <si>
    <r>
      <t xml:space="preserve">WF </t>
    </r>
    <r>
      <rPr>
        <sz val="9"/>
        <rFont val="Arial"/>
        <family val="2"/>
      </rPr>
      <t>(Capital One Bk USA)</t>
    </r>
  </si>
  <si>
    <t xml:space="preserve">TexasTerm                 </t>
  </si>
  <si>
    <t>TexPool Prime</t>
  </si>
  <si>
    <t>TexasTerm</t>
  </si>
  <si>
    <t xml:space="preserve">Intr. </t>
  </si>
  <si>
    <t>%</t>
  </si>
  <si>
    <t>TxPool/Prime</t>
  </si>
  <si>
    <t>Elijah Anderson, County Auditor</t>
  </si>
  <si>
    <t>Expo Bonds 2017</t>
  </si>
  <si>
    <t>TexTerm</t>
  </si>
  <si>
    <t>Bail Bondsmen Cash Holding</t>
  </si>
  <si>
    <t>WF (Northern Bank MA)</t>
  </si>
  <si>
    <t>66476QBR6</t>
  </si>
  <si>
    <t>WF Northern Bank</t>
  </si>
  <si>
    <t xml:space="preserve"> 66476QBR6</t>
  </si>
  <si>
    <t>Expo Bond 2017</t>
  </si>
  <si>
    <t>FFIN</t>
  </si>
  <si>
    <t>FFIN Investmnets</t>
  </si>
  <si>
    <t xml:space="preserve">FFIN                         </t>
  </si>
  <si>
    <t xml:space="preserve">FFIN Intr.                                </t>
  </si>
  <si>
    <t>Kyle Kendrick, County Commissioner Pct. 2</t>
  </si>
  <si>
    <t>CF FNMA</t>
  </si>
  <si>
    <t>3136G1LD9</t>
  </si>
  <si>
    <t>25473AD8</t>
  </si>
  <si>
    <t>CF Texas A&amp;M</t>
  </si>
  <si>
    <t>88213AEE1</t>
  </si>
  <si>
    <t>CF State of TX</t>
  </si>
  <si>
    <t>CF Capital One Nat'l</t>
  </si>
  <si>
    <t>14042RHP9</t>
  </si>
  <si>
    <t>Tex Term</t>
  </si>
  <si>
    <t>CF State of Texas</t>
  </si>
  <si>
    <t>CF Capital one Nat'l</t>
  </si>
  <si>
    <t>02006L6P3</t>
  </si>
  <si>
    <t>1404206J4</t>
  </si>
  <si>
    <t>38148PSU2</t>
  </si>
  <si>
    <t>WFCapital One BK USA</t>
  </si>
  <si>
    <t>RJ Ally Bank</t>
  </si>
  <si>
    <t>02006LlP3</t>
  </si>
  <si>
    <t xml:space="preserve">    1. Liquid Cash</t>
  </si>
  <si>
    <t xml:space="preserve">       1. Liquid Cash</t>
  </si>
  <si>
    <t>TexTERM</t>
  </si>
  <si>
    <t>WF MSD Warren TW</t>
  </si>
  <si>
    <t>553543DQ9</t>
  </si>
  <si>
    <t>CF (FHLB)</t>
  </si>
  <si>
    <t>3130ADNE8</t>
  </si>
  <si>
    <t>WF (BMO Harris Bk)</t>
  </si>
  <si>
    <t>05581WWG6</t>
  </si>
  <si>
    <t>WF Morgan Stanley</t>
  </si>
  <si>
    <t>61760AJS9</t>
  </si>
  <si>
    <t>WF (Wells Fargo Bk)</t>
  </si>
  <si>
    <t>949763PP5</t>
  </si>
  <si>
    <t>CF (FFCB)</t>
  </si>
  <si>
    <t>3133EJH6</t>
  </si>
  <si>
    <t>CF (BMW BK NA)</t>
  </si>
  <si>
    <t>05580AMC5</t>
  </si>
  <si>
    <t>WF MSD Warren</t>
  </si>
  <si>
    <t>WF Wells Fargo BK</t>
  </si>
  <si>
    <t>CF Discover BK</t>
  </si>
  <si>
    <t>10/26/02018</t>
  </si>
  <si>
    <t>Money Mkt/FFINDaily</t>
  </si>
  <si>
    <t>1st Qtr</t>
  </si>
  <si>
    <t>Sheriff-Bail Bond Vouchers</t>
  </si>
  <si>
    <t>2nd Qtr</t>
  </si>
  <si>
    <t>Courthouse Restoration</t>
  </si>
  <si>
    <t>Texas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</si>
</sst>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164" fontId="2" fillId="0" borderId="0" xfId="1" applyFont="1" applyFill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0" fillId="0" borderId="0" xfId="0" applyFont="1" applyAlignment="1">
      <alignment horizontal="left"/>
    </xf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8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64" fontId="15" fillId="0" borderId="0" xfId="1" applyFont="1" applyFill="1" applyBorder="1" applyAlignment="1" applyProtection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4" fontId="0" fillId="8" borderId="0" xfId="0" applyNumberFormat="1" applyFont="1" applyFill="1" applyAlignment="1">
      <alignment horizontal="right"/>
    </xf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16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0" fontId="4" fillId="8" borderId="0" xfId="0" applyFont="1" applyFill="1" applyAlignment="1">
      <alignment horizontal="right"/>
    </xf>
    <xf numFmtId="14" fontId="2" fillId="0" borderId="0" xfId="0" applyNumberFormat="1" applyFont="1" applyAlignment="1">
      <alignment horizontal="right"/>
    </xf>
    <xf numFmtId="4" fontId="15" fillId="0" borderId="3" xfId="1" applyNumberFormat="1" applyFont="1" applyFill="1" applyBorder="1" applyAlignment="1" applyProtection="1"/>
    <xf numFmtId="0" fontId="0" fillId="8" borderId="0" xfId="0" applyNumberFormat="1" applyFill="1" applyBorder="1" applyAlignment="1">
      <alignment horizontal="center"/>
    </xf>
    <xf numFmtId="0" fontId="4" fillId="8" borderId="0" xfId="0" applyNumberFormat="1" applyFont="1" applyFill="1" applyBorder="1" applyAlignment="1">
      <alignment horizontal="center"/>
    </xf>
    <xf numFmtId="0" fontId="2" fillId="8" borderId="0" xfId="0" applyNumberFormat="1" applyFont="1" applyFill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4" fillId="8" borderId="0" xfId="0" applyNumberFormat="1" applyFont="1" applyFill="1" applyAlignment="1">
      <alignment horizontal="center"/>
    </xf>
    <xf numFmtId="0" fontId="2" fillId="8" borderId="0" xfId="0" applyNumberFormat="1" applyFont="1" applyFill="1" applyBorder="1" applyAlignment="1">
      <alignment horizontal="center"/>
    </xf>
    <xf numFmtId="0" fontId="0" fillId="8" borderId="0" xfId="0" applyNumberFormat="1" applyFont="1" applyFill="1" applyAlignment="1">
      <alignment horizontal="center"/>
    </xf>
    <xf numFmtId="170" fontId="4" fillId="8" borderId="0" xfId="0" applyNumberFormat="1" applyFont="1" applyFill="1" applyBorder="1" applyAlignment="1">
      <alignment horizontal="center"/>
    </xf>
    <xf numFmtId="170" fontId="4" fillId="8" borderId="0" xfId="0" applyNumberFormat="1" applyFont="1" applyFill="1" applyAlignment="1">
      <alignment horizontal="center"/>
    </xf>
    <xf numFmtId="0" fontId="6" fillId="8" borderId="0" xfId="0" applyNumberFormat="1" applyFont="1" applyFill="1" applyAlignment="1">
      <alignment horizontal="center"/>
    </xf>
    <xf numFmtId="0" fontId="4" fillId="7" borderId="0" xfId="0" applyFont="1" applyFill="1" applyBorder="1" applyAlignment="1">
      <alignment horizontal="left"/>
    </xf>
    <xf numFmtId="165" fontId="2" fillId="0" borderId="4" xfId="3" applyFont="1" applyFill="1" applyBorder="1" applyAlignment="1" applyProtection="1">
      <alignment horizontal="right"/>
    </xf>
    <xf numFmtId="164" fontId="2" fillId="0" borderId="4" xfId="1" applyFont="1" applyFill="1" applyBorder="1" applyAlignment="1" applyProtection="1"/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15" fillId="0" borderId="3" xfId="1" applyFont="1" applyFill="1" applyBorder="1" applyAlignment="1" applyProtection="1"/>
    <xf numFmtId="164" fontId="4" fillId="7" borderId="0" xfId="1" applyFont="1" applyFill="1" applyBorder="1" applyAlignment="1" applyProtection="1">
      <alignment horizontal="right"/>
    </xf>
    <xf numFmtId="164" fontId="5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0" fontId="2" fillId="8" borderId="0" xfId="0" applyFont="1" applyFill="1" applyAlignment="1">
      <alignment horizontal="center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right"/>
    </xf>
    <xf numFmtId="14" fontId="0" fillId="0" borderId="0" xfId="0" applyNumberFormat="1" applyFont="1"/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4" borderId="0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0" fontId="6" fillId="8" borderId="0" xfId="0" applyFont="1" applyFill="1"/>
    <xf numFmtId="165" fontId="2" fillId="8" borderId="0" xfId="3" applyFont="1" applyFill="1"/>
    <xf numFmtId="164" fontId="14" fillId="8" borderId="1" xfId="1" applyFill="1" applyBorder="1" applyAlignment="1" applyProtection="1"/>
    <xf numFmtId="164" fontId="0" fillId="0" borderId="0" xfId="1" applyFont="1" applyFill="1" applyBorder="1" applyAlignment="1" applyProtection="1">
      <alignment horizontal="right"/>
    </xf>
    <xf numFmtId="164" fontId="14" fillId="8" borderId="3" xfId="1" applyFill="1" applyBorder="1" applyAlignment="1" applyProtection="1">
      <alignment horizontal="center"/>
    </xf>
    <xf numFmtId="0" fontId="7" fillId="0" borderId="0" xfId="0" applyFont="1"/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3" fillId="2" borderId="0" xfId="0" applyFont="1" applyFill="1"/>
    <xf numFmtId="14" fontId="3" fillId="0" borderId="0" xfId="0" applyNumberFormat="1" applyFont="1" applyFill="1" applyAlignment="1">
      <alignment horizontal="right"/>
    </xf>
    <xf numFmtId="164" fontId="3" fillId="2" borderId="0" xfId="1" applyFont="1" applyFill="1" applyBorder="1" applyAlignment="1" applyProtection="1"/>
    <xf numFmtId="164" fontId="3" fillId="8" borderId="0" xfId="1" applyFont="1" applyFill="1" applyBorder="1" applyAlignment="1" applyProtection="1">
      <alignment horizontal="center"/>
    </xf>
    <xf numFmtId="0" fontId="7" fillId="2" borderId="0" xfId="0" applyFont="1" applyFill="1"/>
    <xf numFmtId="0" fontId="3" fillId="8" borderId="0" xfId="0" applyFont="1" applyFill="1" applyBorder="1" applyAlignment="1">
      <alignment horizontal="right"/>
    </xf>
    <xf numFmtId="0" fontId="3" fillId="8" borderId="0" xfId="0" applyNumberFormat="1" applyFont="1" applyFill="1" applyBorder="1" applyAlignment="1">
      <alignment horizontal="center"/>
    </xf>
    <xf numFmtId="164" fontId="3" fillId="0" borderId="0" xfId="1" applyFont="1" applyFill="1"/>
    <xf numFmtId="164" fontId="3" fillId="4" borderId="0" xfId="1" applyFont="1" applyFill="1" applyBorder="1" applyAlignment="1" applyProtection="1"/>
    <xf numFmtId="164" fontId="3" fillId="0" borderId="0" xfId="1" applyFont="1" applyBorder="1" applyAlignment="1">
      <alignment horizontal="left"/>
    </xf>
    <xf numFmtId="164" fontId="7" fillId="0" borderId="0" xfId="1" applyFont="1" applyAlignment="1">
      <alignment horizontal="left"/>
    </xf>
    <xf numFmtId="0" fontId="3" fillId="0" borderId="0" xfId="0" applyFont="1" applyFill="1"/>
    <xf numFmtId="164" fontId="3" fillId="2" borderId="0" xfId="1" applyFont="1" applyFill="1" applyAlignment="1">
      <alignment horizontal="left"/>
    </xf>
    <xf numFmtId="164" fontId="3" fillId="2" borderId="0" xfId="1" applyFont="1" applyFill="1"/>
    <xf numFmtId="0" fontId="3" fillId="8" borderId="0" xfId="0" applyFont="1" applyFill="1"/>
    <xf numFmtId="0" fontId="3" fillId="8" borderId="0" xfId="0" applyNumberFormat="1" applyFont="1" applyFill="1" applyAlignment="1">
      <alignment horizontal="center"/>
    </xf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64" fontId="3" fillId="8" borderId="9" xfId="1" applyFont="1" applyFill="1" applyBorder="1" applyAlignment="1" applyProtection="1">
      <alignment horizontal="center"/>
    </xf>
    <xf numFmtId="14" fontId="3" fillId="0" borderId="0" xfId="0" applyNumberFormat="1" applyFont="1" applyBorder="1" applyAlignment="1"/>
    <xf numFmtId="0" fontId="7" fillId="8" borderId="0" xfId="0" applyFont="1" applyFill="1" applyBorder="1" applyAlignment="1">
      <alignment horizontal="center"/>
    </xf>
    <xf numFmtId="0" fontId="7" fillId="8" borderId="0" xfId="0" applyFont="1" applyFill="1" applyBorder="1" applyAlignment="1">
      <alignment horizontal="left"/>
    </xf>
    <xf numFmtId="164" fontId="7" fillId="8" borderId="0" xfId="1" applyFont="1" applyFill="1" applyBorder="1" applyAlignment="1" applyProtection="1">
      <alignment horizontal="center"/>
    </xf>
    <xf numFmtId="164" fontId="7" fillId="8" borderId="0" xfId="1" applyNumberFormat="1" applyFont="1" applyFill="1" applyBorder="1" applyAlignment="1" applyProtection="1"/>
    <xf numFmtId="0" fontId="2" fillId="8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7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164" fontId="1" fillId="8" borderId="0" xfId="1" applyFont="1" applyFill="1" applyBorder="1" applyAlignment="1" applyProtection="1">
      <alignment horizontal="center"/>
    </xf>
    <xf numFmtId="164" fontId="14" fillId="7" borderId="0" xfId="1" applyFill="1" applyBorder="1" applyAlignment="1" applyProtection="1">
      <alignment horizontal="center"/>
    </xf>
    <xf numFmtId="0" fontId="3" fillId="0" borderId="0" xfId="0" applyFont="1" applyBorder="1" applyAlignment="1">
      <alignment horizontal="left"/>
    </xf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08384"/>
        <c:axId val="90609920"/>
      </c:barChart>
      <c:catAx>
        <c:axId val="90608384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09920"/>
        <c:crosses val="autoZero"/>
        <c:auto val="1"/>
        <c:lblAlgn val="ctr"/>
        <c:lblOffset val="100"/>
        <c:tickMarkSkip val="1"/>
        <c:noMultiLvlLbl val="0"/>
      </c:catAx>
      <c:valAx>
        <c:axId val="90609920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608384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85212796.599999994</c:v>
                </c:pt>
                <c:pt idx="1">
                  <c:v>1729566.06</c:v>
                </c:pt>
                <c:pt idx="2">
                  <c:v>2995800</c:v>
                </c:pt>
                <c:pt idx="3">
                  <c:v>15000000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Sheet'!$B$27:$E$27</c:f>
              <c:numCache>
                <c:formatCode>_(* #,##0.00_);_(* \(#,##0.00\);_(* \-??_);_(@_)</c:formatCode>
                <c:ptCount val="4"/>
                <c:pt idx="0">
                  <c:v>78023678.729999989</c:v>
                </c:pt>
                <c:pt idx="1">
                  <c:v>2469388.37</c:v>
                </c:pt>
                <c:pt idx="2">
                  <c:v>4936619.5</c:v>
                </c:pt>
                <c:pt idx="3">
                  <c:v>15000000</c:v>
                </c:pt>
              </c:numCache>
            </c:numRef>
          </c:val>
        </c:ser>
        <c:ser>
          <c:idx val="2"/>
          <c:order val="2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85212796.599999994</c:v>
                </c:pt>
                <c:pt idx="1">
                  <c:v>1729566.06</c:v>
                </c:pt>
                <c:pt idx="2">
                  <c:v>2995800</c:v>
                </c:pt>
                <c:pt idx="3">
                  <c:v>15000000</c:v>
                </c:pt>
              </c:numCache>
            </c:numRef>
          </c:val>
        </c:ser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85212796.599999994</c:v>
                </c:pt>
                <c:pt idx="1">
                  <c:v>1729566.06</c:v>
                </c:pt>
                <c:pt idx="2">
                  <c:v>2995800</c:v>
                </c:pt>
                <c:pt idx="3">
                  <c:v>15000000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38100</xdr:rowOff>
    </xdr:from>
    <xdr:to>
      <xdr:col>1</xdr:col>
      <xdr:colOff>0</xdr:colOff>
      <xdr:row>29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29</xdr:row>
      <xdr:rowOff>51435</xdr:rowOff>
    </xdr:from>
    <xdr:to>
      <xdr:col>10</xdr:col>
      <xdr:colOff>228600</xdr:colOff>
      <xdr:row>41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29</xdr:row>
      <xdr:rowOff>45720</xdr:rowOff>
    </xdr:from>
    <xdr:to>
      <xdr:col>10</xdr:col>
      <xdr:colOff>236220</xdr:colOff>
      <xdr:row>41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29</xdr:row>
      <xdr:rowOff>0</xdr:rowOff>
    </xdr:from>
    <xdr:to>
      <xdr:col>4</xdr:col>
      <xdr:colOff>68580</xdr:colOff>
      <xdr:row>41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showGridLines="0" topLeftCell="A4" workbookViewId="0">
      <pane xSplit="1" ySplit="6" topLeftCell="B22" activePane="bottomRight" state="frozen"/>
      <selection activeCell="A4" sqref="A4"/>
      <selection pane="topRight" activeCell="E4" sqref="E4"/>
      <selection pane="bottomLeft" activeCell="A10" sqref="A10"/>
      <selection pane="bottomRight" activeCell="D7" sqref="D7"/>
    </sheetView>
  </sheetViews>
  <sheetFormatPr defaultRowHeight="13.2" x14ac:dyDescent="0.25"/>
  <cols>
    <col min="1" max="1" width="25.6640625" customWidth="1"/>
    <col min="2" max="2" width="16.33203125" style="1" bestFit="1" customWidth="1"/>
    <col min="3" max="3" width="14.5546875" style="1" customWidth="1"/>
    <col min="4" max="4" width="15.5546875" style="2" customWidth="1"/>
    <col min="5" max="5" width="15.33203125" style="1" customWidth="1"/>
    <col min="6" max="6" width="15.109375" style="1" bestFit="1" customWidth="1"/>
    <col min="7" max="7" width="2.44140625" style="3" customWidth="1"/>
    <col min="8" max="8" width="15.88671875" style="3" bestFit="1" customWidth="1"/>
    <col min="9" max="9" width="14.6640625" style="3" customWidth="1"/>
    <col min="10" max="10" width="14.44140625" style="3" customWidth="1"/>
    <col min="11" max="11" width="14.6640625" style="3" customWidth="1"/>
    <col min="12" max="12" width="15.109375" style="3" customWidth="1"/>
  </cols>
  <sheetData>
    <row r="1" spans="1:12" s="4" customFormat="1" x14ac:dyDescent="0.25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5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5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5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18" customFormat="1" ht="19.2" x14ac:dyDescent="0.35">
      <c r="B5" s="119"/>
      <c r="C5" s="119"/>
      <c r="D5" s="122" t="s">
        <v>102</v>
      </c>
      <c r="E5" s="119"/>
      <c r="F5" s="119"/>
      <c r="G5" s="120"/>
      <c r="H5" s="119"/>
      <c r="I5" s="119"/>
      <c r="J5" s="121" t="s">
        <v>102</v>
      </c>
      <c r="K5" s="119"/>
      <c r="L5" s="119"/>
    </row>
    <row r="6" spans="1:12" s="11" customFormat="1" x14ac:dyDescent="0.25">
      <c r="B6" s="3"/>
      <c r="C6" s="3"/>
      <c r="D6" s="12">
        <v>43435</v>
      </c>
      <c r="E6" s="3"/>
      <c r="F6" s="3"/>
      <c r="G6" s="10"/>
      <c r="H6" s="3"/>
      <c r="I6" s="3"/>
      <c r="J6" s="12">
        <v>43525</v>
      </c>
      <c r="K6" s="3"/>
      <c r="L6" s="3"/>
    </row>
    <row r="7" spans="1:12" x14ac:dyDescent="0.25">
      <c r="B7" s="3"/>
      <c r="C7" s="3"/>
      <c r="D7" s="13"/>
      <c r="E7" s="3"/>
      <c r="F7" s="3"/>
      <c r="G7" s="10"/>
      <c r="H7" s="13"/>
      <c r="J7" s="13"/>
    </row>
    <row r="8" spans="1:12" x14ac:dyDescent="0.25">
      <c r="B8" s="114" t="s">
        <v>129</v>
      </c>
      <c r="C8" s="13" t="s">
        <v>1</v>
      </c>
      <c r="D8" s="13" t="s">
        <v>2</v>
      </c>
      <c r="E8" s="3"/>
      <c r="F8" s="3"/>
      <c r="G8" s="10"/>
      <c r="H8" s="114" t="s">
        <v>129</v>
      </c>
      <c r="I8" s="13" t="s">
        <v>1</v>
      </c>
      <c r="J8" s="13" t="s">
        <v>2</v>
      </c>
    </row>
    <row r="9" spans="1:12" s="16" customFormat="1" x14ac:dyDescent="0.25">
      <c r="A9" s="14"/>
      <c r="B9" s="116" t="s">
        <v>103</v>
      </c>
      <c r="C9" s="15" t="s">
        <v>3</v>
      </c>
      <c r="D9" s="15" t="s">
        <v>100</v>
      </c>
      <c r="E9" s="15" t="s">
        <v>4</v>
      </c>
      <c r="F9" s="15" t="s">
        <v>5</v>
      </c>
      <c r="G9" s="10"/>
      <c r="H9" s="116" t="s">
        <v>182</v>
      </c>
      <c r="I9" s="15" t="s">
        <v>3</v>
      </c>
      <c r="J9" s="15" t="s">
        <v>100</v>
      </c>
      <c r="K9" s="15" t="s">
        <v>4</v>
      </c>
      <c r="L9" s="15" t="s">
        <v>5</v>
      </c>
    </row>
    <row r="10" spans="1:12" s="17" customFormat="1" x14ac:dyDescent="0.25">
      <c r="A10" s="17" t="s">
        <v>6</v>
      </c>
      <c r="B10" s="113">
        <v>27797811.710000001</v>
      </c>
      <c r="C10" s="126">
        <v>2469388.37</v>
      </c>
      <c r="D10" s="18">
        <v>4936619.5</v>
      </c>
      <c r="E10" s="18">
        <v>2000000</v>
      </c>
      <c r="F10" s="18">
        <f>SUM(B10:E10)</f>
        <v>37203819.579999998</v>
      </c>
      <c r="G10" s="19">
        <f>SUM(C10:F10)</f>
        <v>46609827.450000003</v>
      </c>
      <c r="H10" s="113">
        <v>37579171.289999999</v>
      </c>
      <c r="I10" s="126">
        <v>1729566.06</v>
      </c>
      <c r="J10" s="18">
        <v>2995800</v>
      </c>
      <c r="K10" s="18">
        <v>2000000</v>
      </c>
      <c r="L10" s="18">
        <f>SUM(H10:K10)</f>
        <v>44304537.350000001</v>
      </c>
    </row>
    <row r="11" spans="1:12" s="17" customFormat="1" x14ac:dyDescent="0.25">
      <c r="A11" s="17" t="s">
        <v>7</v>
      </c>
      <c r="B11" s="18">
        <v>1542156.24</v>
      </c>
      <c r="D11" s="18"/>
      <c r="E11" s="18"/>
      <c r="F11" s="18">
        <f t="shared" ref="F11:F25" si="0">SUM(B11:E11)</f>
        <v>1542156.24</v>
      </c>
      <c r="G11" s="19">
        <f>SUM(C11:F11)</f>
        <v>1542156.24</v>
      </c>
      <c r="H11" s="18">
        <v>1549370.37</v>
      </c>
      <c r="J11" s="18"/>
      <c r="K11" s="18"/>
      <c r="L11" s="18">
        <f t="shared" ref="L11:L25" si="1">SUM(H11:K11)</f>
        <v>1549370.37</v>
      </c>
    </row>
    <row r="12" spans="1:12" s="17" customFormat="1" x14ac:dyDescent="0.25">
      <c r="A12" s="17" t="s">
        <v>87</v>
      </c>
      <c r="B12" s="18">
        <v>2924.54</v>
      </c>
      <c r="D12" s="18"/>
      <c r="E12" s="18"/>
      <c r="F12" s="18">
        <f t="shared" si="0"/>
        <v>2924.54</v>
      </c>
      <c r="G12" s="19"/>
      <c r="H12" s="18">
        <v>2938.22</v>
      </c>
      <c r="J12" s="18"/>
      <c r="K12" s="18"/>
      <c r="L12" s="18">
        <f t="shared" si="1"/>
        <v>2938.22</v>
      </c>
    </row>
    <row r="13" spans="1:12" s="17" customFormat="1" x14ac:dyDescent="0.25">
      <c r="A13" s="17" t="s">
        <v>186</v>
      </c>
      <c r="B13" s="18">
        <v>0</v>
      </c>
      <c r="D13" s="18"/>
      <c r="E13" s="18"/>
      <c r="F13" s="18">
        <v>0</v>
      </c>
      <c r="G13" s="19"/>
      <c r="H13" s="18">
        <v>6712.5</v>
      </c>
      <c r="J13" s="18"/>
      <c r="K13" s="18"/>
      <c r="L13" s="18">
        <f t="shared" si="1"/>
        <v>6712.5</v>
      </c>
    </row>
    <row r="14" spans="1:12" s="17" customFormat="1" x14ac:dyDescent="0.25">
      <c r="A14" s="17" t="s">
        <v>8</v>
      </c>
      <c r="B14" s="18">
        <v>12944.18</v>
      </c>
      <c r="D14" s="18"/>
      <c r="E14" s="18"/>
      <c r="F14" s="18">
        <f t="shared" si="0"/>
        <v>12944.18</v>
      </c>
      <c r="G14" s="19">
        <f t="shared" ref="G14:G23" si="2">SUM(C14:F14)</f>
        <v>12944.18</v>
      </c>
      <c r="H14" s="18">
        <v>13004.73</v>
      </c>
      <c r="J14" s="18"/>
      <c r="K14" s="18"/>
      <c r="L14" s="18">
        <f t="shared" si="1"/>
        <v>13004.73</v>
      </c>
    </row>
    <row r="15" spans="1:12" s="17" customFormat="1" x14ac:dyDescent="0.25">
      <c r="A15" s="17" t="s">
        <v>9</v>
      </c>
      <c r="B15" s="20">
        <v>503013.79</v>
      </c>
      <c r="D15" s="20"/>
      <c r="E15" s="18">
        <v>2000000</v>
      </c>
      <c r="F15" s="18">
        <f t="shared" si="0"/>
        <v>2503013.79</v>
      </c>
      <c r="G15" s="19">
        <f t="shared" si="2"/>
        <v>4503013.79</v>
      </c>
      <c r="H15" s="20">
        <v>511327.83</v>
      </c>
      <c r="J15" s="20"/>
      <c r="K15" s="18">
        <v>2000000</v>
      </c>
      <c r="L15" s="18">
        <f t="shared" si="1"/>
        <v>2511327.83</v>
      </c>
    </row>
    <row r="16" spans="1:12" s="17" customFormat="1" x14ac:dyDescent="0.25">
      <c r="A16" s="17" t="s">
        <v>10</v>
      </c>
      <c r="B16" s="18">
        <v>838712.17</v>
      </c>
      <c r="D16" s="18"/>
      <c r="E16" s="18">
        <v>1000000</v>
      </c>
      <c r="F16" s="18">
        <f t="shared" si="0"/>
        <v>1838712.17</v>
      </c>
      <c r="G16" s="19">
        <f t="shared" si="2"/>
        <v>2838712.17</v>
      </c>
      <c r="H16" s="18">
        <v>363648.03</v>
      </c>
      <c r="J16" s="18"/>
      <c r="K16" s="18">
        <v>1000000</v>
      </c>
      <c r="L16" s="18">
        <f t="shared" si="1"/>
        <v>1363648.03</v>
      </c>
    </row>
    <row r="17" spans="1:12" s="17" customFormat="1" x14ac:dyDescent="0.25">
      <c r="A17" s="17" t="s">
        <v>11</v>
      </c>
      <c r="B17" s="18">
        <v>2289886.5499999998</v>
      </c>
      <c r="D17" s="18"/>
      <c r="E17" s="18"/>
      <c r="F17" s="18">
        <f t="shared" si="0"/>
        <v>2289886.5499999998</v>
      </c>
      <c r="G17" s="19">
        <f t="shared" si="2"/>
        <v>2289886.5499999998</v>
      </c>
      <c r="H17" s="18">
        <v>2258823.21</v>
      </c>
      <c r="J17" s="18"/>
      <c r="K17" s="18"/>
      <c r="L17" s="18">
        <f t="shared" si="1"/>
        <v>2258823.21</v>
      </c>
    </row>
    <row r="18" spans="1:12" s="17" customFormat="1" x14ac:dyDescent="0.25">
      <c r="A18" s="17" t="s">
        <v>12</v>
      </c>
      <c r="B18" s="21">
        <v>68625.72</v>
      </c>
      <c r="D18" s="21"/>
      <c r="E18" s="18"/>
      <c r="F18" s="18">
        <f t="shared" si="0"/>
        <v>68625.72</v>
      </c>
      <c r="G18" s="19">
        <f t="shared" si="2"/>
        <v>68625.72</v>
      </c>
      <c r="H18" s="18">
        <v>68419.929999999993</v>
      </c>
      <c r="J18" s="21"/>
      <c r="K18" s="18"/>
      <c r="L18" s="18">
        <f t="shared" si="1"/>
        <v>68419.929999999993</v>
      </c>
    </row>
    <row r="19" spans="1:12" s="17" customFormat="1" x14ac:dyDescent="0.25">
      <c r="A19" s="17" t="s">
        <v>13</v>
      </c>
      <c r="B19" s="21">
        <v>422494.99</v>
      </c>
      <c r="D19" s="21"/>
      <c r="E19" s="18"/>
      <c r="F19" s="18">
        <f t="shared" si="0"/>
        <v>422494.99</v>
      </c>
      <c r="G19" s="19">
        <f t="shared" si="2"/>
        <v>422494.99</v>
      </c>
      <c r="H19" s="18">
        <v>439290.55</v>
      </c>
      <c r="J19" s="21"/>
      <c r="K19" s="18"/>
      <c r="L19" s="18">
        <f t="shared" si="1"/>
        <v>439290.55</v>
      </c>
    </row>
    <row r="20" spans="1:12" s="17" customFormat="1" x14ac:dyDescent="0.25">
      <c r="A20" s="17" t="s">
        <v>14</v>
      </c>
      <c r="B20" s="18">
        <v>123497.60000000001</v>
      </c>
      <c r="D20" s="18"/>
      <c r="E20" s="18"/>
      <c r="F20" s="18">
        <f t="shared" si="0"/>
        <v>123497.60000000001</v>
      </c>
      <c r="G20" s="19">
        <f t="shared" si="2"/>
        <v>123497.60000000001</v>
      </c>
      <c r="H20" s="18">
        <v>134933.24</v>
      </c>
      <c r="J20" s="18"/>
      <c r="K20" s="18"/>
      <c r="L20" s="18">
        <f t="shared" si="1"/>
        <v>134933.24</v>
      </c>
    </row>
    <row r="21" spans="1:12" s="17" customFormat="1" x14ac:dyDescent="0.25">
      <c r="A21" s="17" t="s">
        <v>15</v>
      </c>
      <c r="B21" s="18">
        <v>2207348.65</v>
      </c>
      <c r="D21" s="18"/>
      <c r="E21" s="18"/>
      <c r="F21" s="18">
        <f t="shared" si="0"/>
        <v>2207348.65</v>
      </c>
      <c r="G21" s="19">
        <f t="shared" si="2"/>
        <v>2207348.65</v>
      </c>
      <c r="H21" s="18">
        <v>1885788.28</v>
      </c>
      <c r="J21" s="18"/>
      <c r="K21" s="18"/>
      <c r="L21" s="18">
        <f t="shared" si="1"/>
        <v>1885788.28</v>
      </c>
    </row>
    <row r="22" spans="1:12" s="17" customFormat="1" x14ac:dyDescent="0.25">
      <c r="A22" s="17" t="s">
        <v>138</v>
      </c>
      <c r="B22" s="18">
        <v>29908143.600000001</v>
      </c>
      <c r="D22" s="18"/>
      <c r="E22" s="18">
        <v>10000000</v>
      </c>
      <c r="F22" s="18">
        <f t="shared" si="0"/>
        <v>39908143.600000001</v>
      </c>
      <c r="G22" s="19">
        <f t="shared" si="2"/>
        <v>49908143.600000001</v>
      </c>
      <c r="H22" s="18">
        <v>28816372.77</v>
      </c>
      <c r="J22" s="18"/>
      <c r="K22" s="18">
        <v>10000000</v>
      </c>
      <c r="L22" s="18">
        <f t="shared" si="1"/>
        <v>38816372.769999996</v>
      </c>
    </row>
    <row r="23" spans="1:12" s="17" customFormat="1" x14ac:dyDescent="0.25">
      <c r="A23" s="17" t="s">
        <v>106</v>
      </c>
      <c r="B23" s="126">
        <v>942626.22</v>
      </c>
      <c r="D23" s="18"/>
      <c r="E23" s="18"/>
      <c r="F23" s="18">
        <f t="shared" si="0"/>
        <v>942626.22</v>
      </c>
      <c r="G23" s="19">
        <f t="shared" si="2"/>
        <v>942626.22</v>
      </c>
      <c r="H23" s="18">
        <v>952616.12</v>
      </c>
      <c r="J23" s="18"/>
      <c r="K23" s="18"/>
      <c r="L23" s="18">
        <f t="shared" si="1"/>
        <v>952616.12</v>
      </c>
    </row>
    <row r="24" spans="1:12" s="17" customFormat="1" x14ac:dyDescent="0.25">
      <c r="A24" s="17" t="s">
        <v>16</v>
      </c>
      <c r="B24" s="18">
        <v>2065871.02</v>
      </c>
      <c r="D24" s="18"/>
      <c r="E24" s="18"/>
      <c r="F24" s="18">
        <f t="shared" si="0"/>
        <v>2065871.02</v>
      </c>
      <c r="G24" s="19">
        <f>SUM(C24:F24)</f>
        <v>2065871.02</v>
      </c>
      <c r="H24" s="18">
        <v>1174755.6000000001</v>
      </c>
      <c r="J24" s="18"/>
      <c r="K24" s="18"/>
      <c r="L24" s="18">
        <f t="shared" si="1"/>
        <v>1174755.6000000001</v>
      </c>
    </row>
    <row r="25" spans="1:12" s="17" customFormat="1" x14ac:dyDescent="0.25">
      <c r="A25" s="17" t="s">
        <v>17</v>
      </c>
      <c r="B25" s="18">
        <v>9297621.75</v>
      </c>
      <c r="D25" s="18"/>
      <c r="E25" s="18"/>
      <c r="F25" s="18">
        <f t="shared" si="0"/>
        <v>9297621.75</v>
      </c>
      <c r="G25" s="19">
        <f>SUM(C25:F25)</f>
        <v>9297621.75</v>
      </c>
      <c r="H25" s="18">
        <v>9455623.9299999997</v>
      </c>
      <c r="J25" s="18"/>
      <c r="K25" s="18"/>
      <c r="L25" s="18">
        <f t="shared" si="1"/>
        <v>9455623.9299999997</v>
      </c>
    </row>
    <row r="26" spans="1:12" s="14" customFormat="1" x14ac:dyDescent="0.25">
      <c r="B26" s="22"/>
      <c r="D26" s="22"/>
      <c r="E26" s="3"/>
      <c r="F26" s="3"/>
      <c r="G26" s="23"/>
      <c r="H26" s="22"/>
      <c r="J26" s="22"/>
      <c r="K26" s="3"/>
      <c r="L26" s="3"/>
    </row>
    <row r="27" spans="1:12" s="17" customFormat="1" x14ac:dyDescent="0.25">
      <c r="A27" s="24" t="s">
        <v>5</v>
      </c>
      <c r="B27" s="18">
        <f>SUM(B10:B26)</f>
        <v>78023678.729999989</v>
      </c>
      <c r="C27" s="127">
        <f>SUM(C10:C26)</f>
        <v>2469388.37</v>
      </c>
      <c r="D27" s="18">
        <f>SUM(D10:D26)</f>
        <v>4936619.5</v>
      </c>
      <c r="E27" s="18">
        <f>SUM(E10:E26)</f>
        <v>15000000</v>
      </c>
      <c r="F27" s="18">
        <f>SUM(F10:F26)</f>
        <v>100429686.59999999</v>
      </c>
      <c r="G27" s="19">
        <f t="shared" ref="G27" si="3">SUM(G10:G26)</f>
        <v>122832769.92999999</v>
      </c>
      <c r="H27" s="18">
        <f>SUM(H10:H26)</f>
        <v>85212796.599999994</v>
      </c>
      <c r="I27" s="127">
        <f>SUM(I10:I26)</f>
        <v>1729566.06</v>
      </c>
      <c r="J27" s="18">
        <f>SUM(J10:J26)</f>
        <v>2995800</v>
      </c>
      <c r="K27" s="18">
        <f>SUM(K10:K26)</f>
        <v>15000000</v>
      </c>
      <c r="L27" s="18">
        <f>SUM(L10:L26)</f>
        <v>104938162.66</v>
      </c>
    </row>
    <row r="28" spans="1:12" x14ac:dyDescent="0.25">
      <c r="B28" s="3"/>
      <c r="C28" s="3"/>
      <c r="D28" s="3"/>
      <c r="E28" s="3"/>
      <c r="F28" s="3"/>
      <c r="G28" s="10"/>
    </row>
    <row r="29" spans="1:12" x14ac:dyDescent="0.25">
      <c r="A29" t="s">
        <v>18</v>
      </c>
      <c r="B29" s="3"/>
      <c r="C29" s="3"/>
      <c r="D29" s="3"/>
      <c r="E29" s="3"/>
      <c r="F29" s="3" t="s">
        <v>0</v>
      </c>
      <c r="G29" s="10"/>
      <c r="H29" s="3">
        <f>SUM(H27-B27)</f>
        <v>7189117.8700000048</v>
      </c>
      <c r="I29" s="3">
        <f>SUM(I27-C27)</f>
        <v>-739822.31</v>
      </c>
      <c r="J29" s="3">
        <f>SUM(J27-D27)</f>
        <v>-1940819.5</v>
      </c>
      <c r="K29" s="3">
        <f>SUM(K27-E27)</f>
        <v>0</v>
      </c>
      <c r="L29" s="3">
        <f>SUM(H29:K29)</f>
        <v>4508476.0600000042</v>
      </c>
    </row>
    <row r="30" spans="1:12" x14ac:dyDescent="0.25">
      <c r="B30" s="3"/>
      <c r="C30" s="22"/>
      <c r="D30" s="3"/>
      <c r="E30" s="3"/>
      <c r="F30" s="7"/>
      <c r="G30" s="23"/>
      <c r="L30"/>
    </row>
    <row r="31" spans="1:12" x14ac:dyDescent="0.25">
      <c r="B31" s="3"/>
      <c r="C31" s="3"/>
      <c r="D31" s="3"/>
      <c r="E31" s="3"/>
      <c r="F31" s="3"/>
      <c r="G31" s="25"/>
    </row>
    <row r="32" spans="1:12" x14ac:dyDescent="0.25">
      <c r="B32" s="3"/>
      <c r="C32" s="3"/>
      <c r="D32" s="3"/>
      <c r="E32" s="3"/>
      <c r="F32" s="3"/>
      <c r="G32" s="25"/>
    </row>
    <row r="33" spans="2:12" x14ac:dyDescent="0.25">
      <c r="B33" s="3"/>
      <c r="C33" s="3"/>
      <c r="D33" s="3"/>
      <c r="E33" s="3"/>
      <c r="F33" s="3"/>
      <c r="G33" s="25"/>
    </row>
    <row r="34" spans="2:12" x14ac:dyDescent="0.25">
      <c r="B34" s="3"/>
      <c r="C34" s="3"/>
      <c r="D34" s="3"/>
      <c r="E34" s="3"/>
      <c r="F34" s="3"/>
      <c r="G34" s="25"/>
      <c r="K34" s="3" t="s">
        <v>101</v>
      </c>
    </row>
    <row r="35" spans="2:12" x14ac:dyDescent="0.25">
      <c r="B35" s="3"/>
      <c r="C35" s="3"/>
      <c r="D35" s="3"/>
      <c r="E35" s="3" t="s">
        <v>161</v>
      </c>
      <c r="F35" s="3"/>
      <c r="G35" s="25"/>
      <c r="K35" s="3" t="s">
        <v>162</v>
      </c>
    </row>
    <row r="36" spans="2:12" x14ac:dyDescent="0.25">
      <c r="B36" s="3"/>
      <c r="C36" s="3"/>
      <c r="D36" s="3"/>
      <c r="E36" s="3" t="s">
        <v>97</v>
      </c>
      <c r="F36" s="3"/>
      <c r="G36" s="25"/>
      <c r="K36" s="3" t="s">
        <v>94</v>
      </c>
    </row>
    <row r="37" spans="2:12" x14ac:dyDescent="0.25">
      <c r="B37" s="3"/>
      <c r="C37" s="3"/>
      <c r="D37" s="3"/>
      <c r="E37" s="3" t="s">
        <v>98</v>
      </c>
      <c r="F37" s="3"/>
      <c r="G37" s="25"/>
      <c r="K37" s="3" t="s">
        <v>95</v>
      </c>
    </row>
    <row r="38" spans="2:12" x14ac:dyDescent="0.25">
      <c r="B38" s="3"/>
      <c r="C38" s="3"/>
      <c r="D38" s="3"/>
      <c r="E38" s="3" t="s">
        <v>99</v>
      </c>
      <c r="F38" s="3"/>
      <c r="G38" s="25"/>
      <c r="K38" s="3" t="s">
        <v>96</v>
      </c>
    </row>
    <row r="39" spans="2:12" x14ac:dyDescent="0.25">
      <c r="B39" s="3"/>
      <c r="C39" s="3"/>
      <c r="D39" s="3"/>
      <c r="E39" s="3"/>
      <c r="F39" s="3"/>
      <c r="G39" s="25"/>
    </row>
    <row r="40" spans="2:12" x14ac:dyDescent="0.25">
      <c r="B40" s="3"/>
      <c r="C40" s="3"/>
      <c r="D40" s="3"/>
      <c r="E40" s="3"/>
      <c r="F40" s="3"/>
      <c r="G40" s="25"/>
    </row>
    <row r="41" spans="2:12" x14ac:dyDescent="0.25">
      <c r="B41" s="3"/>
      <c r="C41" s="3"/>
      <c r="D41" s="3"/>
      <c r="E41" s="3"/>
      <c r="F41" s="3"/>
      <c r="G41" s="25"/>
    </row>
    <row r="42" spans="2:12" x14ac:dyDescent="0.25">
      <c r="B42" s="3"/>
      <c r="C42" s="3"/>
      <c r="D42" s="3"/>
      <c r="E42" s="3"/>
      <c r="F42" s="3"/>
      <c r="G42" s="25"/>
      <c r="L42" s="3" t="s">
        <v>0</v>
      </c>
    </row>
    <row r="43" spans="2:12" x14ac:dyDescent="0.25">
      <c r="B43" s="3"/>
      <c r="C43" s="3"/>
      <c r="D43" s="3"/>
      <c r="E43" s="3"/>
      <c r="F43" s="3"/>
      <c r="L43"/>
    </row>
    <row r="44" spans="2:12" x14ac:dyDescent="0.25">
      <c r="B44" s="3"/>
      <c r="C44" s="3"/>
      <c r="D44" s="3"/>
      <c r="E44" s="3"/>
      <c r="F44" s="3"/>
      <c r="K44"/>
      <c r="L44"/>
    </row>
    <row r="45" spans="2:12" x14ac:dyDescent="0.25">
      <c r="B45" s="3"/>
      <c r="C45" s="3"/>
      <c r="D45" s="3"/>
      <c r="E45" s="3"/>
      <c r="F45" s="3"/>
      <c r="L45"/>
    </row>
    <row r="46" spans="2:12" x14ac:dyDescent="0.25">
      <c r="B46" s="3"/>
      <c r="C46" s="3"/>
      <c r="D46" s="3"/>
      <c r="E46" s="3"/>
      <c r="F46" s="3"/>
    </row>
    <row r="47" spans="2:12" x14ac:dyDescent="0.25">
      <c r="B47" s="3"/>
      <c r="C47" s="3"/>
      <c r="D47" s="3"/>
      <c r="E47" s="3"/>
      <c r="F47" s="3"/>
    </row>
    <row r="48" spans="2:12" x14ac:dyDescent="0.25">
      <c r="F48" s="3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  <row r="96" spans="7: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  <row r="173" spans="7:7" x14ac:dyDescent="0.25">
      <c r="G173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2"/>
  <sheetViews>
    <sheetView showGridLines="0" tabSelected="1" zoomScale="120" zoomScaleNormal="120" workbookViewId="0">
      <selection activeCell="A130" sqref="A130"/>
    </sheetView>
  </sheetViews>
  <sheetFormatPr defaultRowHeight="13.2" x14ac:dyDescent="0.25"/>
  <cols>
    <col min="1" max="1" width="17.88671875" style="26" customWidth="1"/>
    <col min="2" max="2" width="7.5546875" style="132" bestFit="1" customWidth="1"/>
    <col min="3" max="3" width="20.109375" style="144" customWidth="1"/>
    <col min="4" max="4" width="5.21875" style="157" customWidth="1"/>
    <col min="5" max="5" width="11.109375" style="26" customWidth="1"/>
    <col min="6" max="6" width="13" style="27" customWidth="1"/>
    <col min="7" max="7" width="22.6640625" style="178" customWidth="1"/>
    <col min="8" max="8" width="15.44140625" style="185" customWidth="1"/>
    <col min="9" max="9" width="15.109375" style="181" bestFit="1" customWidth="1"/>
    <col min="10" max="10" width="12.44140625" style="178" bestFit="1" customWidth="1"/>
    <col min="11" max="11" width="0" style="3" hidden="1" customWidth="1"/>
    <col min="12" max="12" width="15.109375" style="189" bestFit="1" customWidth="1"/>
    <col min="13" max="13" width="12.44140625" style="178" bestFit="1" customWidth="1"/>
  </cols>
  <sheetData>
    <row r="2" spans="1:14" s="35" customFormat="1" x14ac:dyDescent="0.25">
      <c r="B2" s="139"/>
      <c r="C2" s="140"/>
      <c r="D2" s="153"/>
      <c r="F2" s="30"/>
      <c r="G2" s="178"/>
      <c r="H2" s="185"/>
      <c r="I2" s="181"/>
      <c r="J2" s="196" t="s">
        <v>185</v>
      </c>
      <c r="K2" s="138"/>
      <c r="L2" s="189"/>
      <c r="M2" s="196" t="s">
        <v>183</v>
      </c>
    </row>
    <row r="3" spans="1:14" x14ac:dyDescent="0.25">
      <c r="A3" s="29" t="s">
        <v>19</v>
      </c>
      <c r="C3" s="141" t="s">
        <v>20</v>
      </c>
      <c r="D3" s="153" t="s">
        <v>127</v>
      </c>
      <c r="E3" s="29" t="s">
        <v>21</v>
      </c>
      <c r="F3" s="30" t="s">
        <v>22</v>
      </c>
      <c r="G3" s="176" t="s">
        <v>23</v>
      </c>
      <c r="H3" s="185" t="s">
        <v>24</v>
      </c>
      <c r="I3" s="191" t="s">
        <v>25</v>
      </c>
      <c r="J3" s="178" t="s">
        <v>26</v>
      </c>
      <c r="K3" s="28" t="s">
        <v>27</v>
      </c>
      <c r="L3" s="189" t="s">
        <v>81</v>
      </c>
      <c r="M3" s="178" t="s">
        <v>26</v>
      </c>
    </row>
    <row r="4" spans="1:14" s="16" customFormat="1" x14ac:dyDescent="0.25">
      <c r="A4" s="31"/>
      <c r="B4" s="133"/>
      <c r="C4" s="142" t="s">
        <v>28</v>
      </c>
      <c r="D4" s="154" t="s">
        <v>128</v>
      </c>
      <c r="E4" s="32" t="s">
        <v>29</v>
      </c>
      <c r="F4" s="33" t="s">
        <v>30</v>
      </c>
      <c r="G4" s="177" t="s">
        <v>31</v>
      </c>
      <c r="H4" s="187"/>
      <c r="I4" s="195"/>
      <c r="J4" s="183" t="s">
        <v>32</v>
      </c>
      <c r="K4" s="34" t="s">
        <v>33</v>
      </c>
      <c r="L4" s="190" t="s">
        <v>32</v>
      </c>
      <c r="M4" s="183" t="s">
        <v>32</v>
      </c>
    </row>
    <row r="5" spans="1:14" ht="12" customHeight="1" x14ac:dyDescent="0.25">
      <c r="A5" s="35" t="s">
        <v>34</v>
      </c>
      <c r="C5" s="143" t="s">
        <v>141</v>
      </c>
      <c r="D5" s="227">
        <v>2.4249999999999998</v>
      </c>
      <c r="F5" s="72">
        <v>43555</v>
      </c>
      <c r="G5" s="176">
        <v>17078371.289999999</v>
      </c>
      <c r="H5" s="176">
        <v>17078371.289999999</v>
      </c>
      <c r="I5" s="176">
        <v>17078371.289999999</v>
      </c>
      <c r="J5" s="184">
        <v>95078.85</v>
      </c>
      <c r="L5" s="230">
        <f>SUM(J5+M5)</f>
        <v>120613.36</v>
      </c>
      <c r="M5" s="184">
        <v>25534.51</v>
      </c>
    </row>
    <row r="6" spans="1:14" ht="12" customHeight="1" x14ac:dyDescent="0.25">
      <c r="A6" s="35"/>
      <c r="C6" s="143" t="s">
        <v>119</v>
      </c>
      <c r="D6" s="227">
        <v>2.4163999999999999</v>
      </c>
      <c r="F6" s="72">
        <v>43555</v>
      </c>
      <c r="G6" s="176">
        <v>800</v>
      </c>
      <c r="H6" s="176">
        <v>800</v>
      </c>
      <c r="I6" s="176">
        <v>800</v>
      </c>
      <c r="J6" s="178">
        <v>2714.85</v>
      </c>
      <c r="L6" s="191">
        <f t="shared" ref="L6:L60" si="0">SUM(J6+M6)</f>
        <v>4941.8600000000006</v>
      </c>
      <c r="M6" s="178">
        <v>2227.0100000000002</v>
      </c>
    </row>
    <row r="7" spans="1:14" ht="12" customHeight="1" x14ac:dyDescent="0.25">
      <c r="A7" s="35"/>
      <c r="C7" s="143" t="s">
        <v>120</v>
      </c>
      <c r="D7" s="227">
        <v>2.5907</v>
      </c>
      <c r="F7" s="72">
        <v>43555</v>
      </c>
      <c r="G7" s="176">
        <v>20500000</v>
      </c>
      <c r="H7" s="176">
        <v>20500000</v>
      </c>
      <c r="I7" s="176">
        <v>20500000</v>
      </c>
      <c r="J7" s="178">
        <v>131258.32999999999</v>
      </c>
      <c r="L7" s="191">
        <f t="shared" si="0"/>
        <v>211346.4</v>
      </c>
      <c r="M7" s="178">
        <v>80088.070000000007</v>
      </c>
    </row>
    <row r="8" spans="1:14" ht="12" customHeight="1" x14ac:dyDescent="0.25">
      <c r="A8" s="35"/>
      <c r="C8" s="143" t="s">
        <v>132</v>
      </c>
      <c r="D8" s="158">
        <v>2.72</v>
      </c>
      <c r="F8" s="72">
        <v>43556</v>
      </c>
      <c r="G8" s="176">
        <v>2000000</v>
      </c>
      <c r="H8" s="176">
        <v>2000000</v>
      </c>
      <c r="I8" s="176">
        <v>2000000</v>
      </c>
      <c r="J8" s="185">
        <v>13264.66</v>
      </c>
      <c r="L8" s="191">
        <f t="shared" si="0"/>
        <v>13264.66</v>
      </c>
      <c r="M8" s="185">
        <v>0</v>
      </c>
    </row>
    <row r="9" spans="1:14" s="73" customFormat="1" x14ac:dyDescent="0.25">
      <c r="C9" s="144" t="s">
        <v>123</v>
      </c>
      <c r="D9" s="159">
        <v>1.75</v>
      </c>
      <c r="E9" s="115" t="s">
        <v>156</v>
      </c>
      <c r="F9" s="37">
        <v>43784</v>
      </c>
      <c r="G9" s="176">
        <v>248000</v>
      </c>
      <c r="H9" s="181">
        <v>248000</v>
      </c>
      <c r="I9" s="181">
        <v>246956.27</v>
      </c>
      <c r="J9" s="178">
        <v>1079.0999999999999</v>
      </c>
      <c r="K9" s="3"/>
      <c r="L9" s="191">
        <f t="shared" si="0"/>
        <v>2182.1799999999998</v>
      </c>
      <c r="M9" s="178">
        <v>1103.08</v>
      </c>
    </row>
    <row r="10" spans="1:14" ht="12" customHeight="1" x14ac:dyDescent="0.25">
      <c r="A10" s="123" t="s">
        <v>108</v>
      </c>
      <c r="B10" s="168">
        <v>92.47</v>
      </c>
      <c r="C10" s="145" t="s">
        <v>121</v>
      </c>
      <c r="D10" s="159">
        <v>1.75</v>
      </c>
      <c r="E10" s="175" t="s">
        <v>157</v>
      </c>
      <c r="F10" s="131">
        <v>43784</v>
      </c>
      <c r="G10" s="178">
        <v>248000</v>
      </c>
      <c r="H10" s="185">
        <v>248000</v>
      </c>
      <c r="I10" s="181">
        <v>246956.27</v>
      </c>
      <c r="J10" s="178">
        <v>1079.0999999999999</v>
      </c>
      <c r="L10" s="191">
        <f t="shared" si="0"/>
        <v>2182.1799999999998</v>
      </c>
      <c r="M10" s="178">
        <v>1103.08</v>
      </c>
    </row>
    <row r="11" spans="1:14" ht="12" customHeight="1" x14ac:dyDescent="0.25">
      <c r="A11" s="123" t="s">
        <v>109</v>
      </c>
      <c r="B11" s="134">
        <v>6588.62</v>
      </c>
      <c r="C11" s="146" t="s">
        <v>122</v>
      </c>
      <c r="D11" s="159">
        <v>1.75</v>
      </c>
      <c r="E11" s="115" t="s">
        <v>155</v>
      </c>
      <c r="F11" s="72">
        <v>43781</v>
      </c>
      <c r="G11" s="176">
        <v>248000</v>
      </c>
      <c r="H11" s="181">
        <v>248000</v>
      </c>
      <c r="I11" s="181">
        <v>246972.59</v>
      </c>
      <c r="J11" s="178">
        <v>1056.5999999999999</v>
      </c>
      <c r="L11" s="191">
        <f t="shared" si="0"/>
        <v>2136.6799999999998</v>
      </c>
      <c r="M11" s="178">
        <v>1080.08</v>
      </c>
    </row>
    <row r="12" spans="1:14" ht="12" customHeight="1" x14ac:dyDescent="0.25">
      <c r="A12" s="123" t="s">
        <v>110</v>
      </c>
      <c r="B12" s="134">
        <v>222.57</v>
      </c>
      <c r="C12" s="146" t="s">
        <v>147</v>
      </c>
      <c r="D12" s="158">
        <v>1.4450000000000001</v>
      </c>
      <c r="E12" s="115" t="s">
        <v>148</v>
      </c>
      <c r="F12" s="72">
        <v>43600</v>
      </c>
      <c r="G12" s="178">
        <v>1000000</v>
      </c>
      <c r="H12" s="178">
        <v>1000000</v>
      </c>
      <c r="I12" s="185">
        <v>998500</v>
      </c>
      <c r="J12" s="185">
        <v>3567.6</v>
      </c>
      <c r="L12" s="191">
        <f t="shared" si="0"/>
        <v>7214.48</v>
      </c>
      <c r="M12" s="185">
        <v>3646.88</v>
      </c>
    </row>
    <row r="13" spans="1:14" ht="12" customHeight="1" x14ac:dyDescent="0.25">
      <c r="A13" s="123" t="s">
        <v>117</v>
      </c>
      <c r="B13" s="134">
        <v>3559.9</v>
      </c>
      <c r="C13" s="146" t="s">
        <v>149</v>
      </c>
      <c r="D13" s="158">
        <v>1.4</v>
      </c>
      <c r="E13" s="115">
        <v>882722385</v>
      </c>
      <c r="F13" s="72">
        <v>43678</v>
      </c>
      <c r="G13" s="178">
        <v>1009730</v>
      </c>
      <c r="H13" s="178">
        <v>1010524.17</v>
      </c>
      <c r="I13" s="185">
        <v>997900</v>
      </c>
      <c r="J13" s="185">
        <v>4698</v>
      </c>
      <c r="L13" s="191">
        <f t="shared" si="0"/>
        <v>9500.4</v>
      </c>
      <c r="M13" s="185">
        <v>4802.3999999999996</v>
      </c>
    </row>
    <row r="14" spans="1:14" ht="12" customHeight="1" x14ac:dyDescent="0.25">
      <c r="A14" s="123" t="s">
        <v>111</v>
      </c>
      <c r="B14" s="134">
        <v>5160.47</v>
      </c>
      <c r="C14" s="146" t="s">
        <v>150</v>
      </c>
      <c r="D14" s="158">
        <v>1.75</v>
      </c>
      <c r="E14" s="115" t="s">
        <v>151</v>
      </c>
      <c r="F14" s="72">
        <v>43707</v>
      </c>
      <c r="G14" s="178">
        <v>247000</v>
      </c>
      <c r="H14" s="178">
        <v>247000</v>
      </c>
      <c r="I14" s="185">
        <v>247000</v>
      </c>
      <c r="J14" s="185">
        <v>1065.5999999999999</v>
      </c>
      <c r="L14" s="191">
        <f t="shared" si="0"/>
        <v>2154.88</v>
      </c>
      <c r="M14" s="185">
        <v>1089.28</v>
      </c>
    </row>
    <row r="15" spans="1:14" ht="12" customHeight="1" x14ac:dyDescent="0.25">
      <c r="A15" s="123" t="s">
        <v>112</v>
      </c>
      <c r="B15" s="134">
        <v>889.17</v>
      </c>
      <c r="C15" s="146" t="s">
        <v>170</v>
      </c>
      <c r="D15" s="158">
        <v>2.2999999999999998</v>
      </c>
      <c r="E15" s="115" t="s">
        <v>171</v>
      </c>
      <c r="F15" s="72">
        <v>43738</v>
      </c>
      <c r="G15" s="178">
        <v>248000</v>
      </c>
      <c r="H15" s="178">
        <v>248000</v>
      </c>
      <c r="I15" s="185">
        <v>247870.72</v>
      </c>
      <c r="J15" s="185">
        <v>1416.6</v>
      </c>
      <c r="L15" s="191">
        <f t="shared" si="0"/>
        <v>2864.68</v>
      </c>
      <c r="M15" s="185">
        <v>1448.08</v>
      </c>
      <c r="N15" s="73"/>
    </row>
    <row r="16" spans="1:14" ht="12" customHeight="1" x14ac:dyDescent="0.25">
      <c r="A16" s="123" t="s">
        <v>113</v>
      </c>
      <c r="B16" s="134">
        <v>4.87</v>
      </c>
      <c r="C16" s="146" t="s">
        <v>172</v>
      </c>
      <c r="D16" s="158">
        <v>2.25</v>
      </c>
      <c r="E16" s="115" t="s">
        <v>173</v>
      </c>
      <c r="F16" s="72">
        <v>43738</v>
      </c>
      <c r="G16" s="178">
        <v>248000</v>
      </c>
      <c r="H16" s="178">
        <v>248000</v>
      </c>
      <c r="I16" s="185">
        <v>247810.21</v>
      </c>
      <c r="J16" s="185">
        <v>1389.6</v>
      </c>
      <c r="L16" s="191">
        <f t="shared" si="0"/>
        <v>2810.08</v>
      </c>
      <c r="M16" s="185">
        <v>1420.48</v>
      </c>
    </row>
    <row r="17" spans="1:14" ht="12" customHeight="1" x14ac:dyDescent="0.25">
      <c r="A17" s="161" t="s">
        <v>116</v>
      </c>
      <c r="B17" s="169">
        <v>2007.55</v>
      </c>
      <c r="C17" s="146" t="s">
        <v>174</v>
      </c>
      <c r="D17" s="158">
        <v>2.375</v>
      </c>
      <c r="E17" s="115" t="s">
        <v>175</v>
      </c>
      <c r="F17" s="72">
        <v>43917</v>
      </c>
      <c r="G17" s="178">
        <v>1000000</v>
      </c>
      <c r="H17" s="178">
        <v>1000000</v>
      </c>
      <c r="I17" s="185">
        <v>999400</v>
      </c>
      <c r="J17" s="185">
        <v>5937.3</v>
      </c>
      <c r="L17" s="191">
        <f t="shared" si="0"/>
        <v>11874.6</v>
      </c>
      <c r="M17" s="185">
        <v>5937.3</v>
      </c>
      <c r="N17" s="73"/>
    </row>
    <row r="18" spans="1:14" x14ac:dyDescent="0.25">
      <c r="A18" s="124" t="s">
        <v>114</v>
      </c>
      <c r="B18" s="136">
        <f>SUM(B10:B17)</f>
        <v>18525.619999999995</v>
      </c>
      <c r="C18" s="146" t="s">
        <v>176</v>
      </c>
      <c r="D18" s="158">
        <v>2.4500000000000002</v>
      </c>
      <c r="E18" s="115" t="s">
        <v>177</v>
      </c>
      <c r="F18" s="72">
        <v>43920</v>
      </c>
      <c r="G18" s="178">
        <v>246000</v>
      </c>
      <c r="H18" s="178">
        <v>246000</v>
      </c>
      <c r="I18" s="185">
        <v>246000</v>
      </c>
      <c r="J18" s="185">
        <v>1512</v>
      </c>
      <c r="L18" s="191">
        <f t="shared" si="0"/>
        <v>3024</v>
      </c>
      <c r="M18" s="185">
        <v>1512</v>
      </c>
      <c r="N18" s="73"/>
    </row>
    <row r="19" spans="1:14" s="73" customFormat="1" ht="13.8" thickBot="1" x14ac:dyDescent="0.3">
      <c r="A19" s="124" t="s">
        <v>142</v>
      </c>
      <c r="B19" s="137">
        <v>76553.23</v>
      </c>
      <c r="C19" s="143" t="s">
        <v>132</v>
      </c>
      <c r="D19" s="158">
        <v>2.25</v>
      </c>
      <c r="E19" s="26"/>
      <c r="F19" s="72">
        <v>43467</v>
      </c>
      <c r="G19" s="176">
        <v>0</v>
      </c>
      <c r="H19" s="176">
        <v>0</v>
      </c>
      <c r="I19" s="176">
        <v>0</v>
      </c>
      <c r="J19" s="185">
        <v>123.29</v>
      </c>
      <c r="K19" s="3"/>
      <c r="L19" s="191">
        <f t="shared" ref="L19:L24" si="1">SUM(J19+M19)</f>
        <v>11465.970000000001</v>
      </c>
      <c r="M19" s="185">
        <v>11342.68</v>
      </c>
      <c r="N19"/>
    </row>
    <row r="20" spans="1:14" ht="13.8" thickTop="1" x14ac:dyDescent="0.25">
      <c r="A20" s="124" t="s">
        <v>115</v>
      </c>
      <c r="B20" s="134">
        <f>SUM(B18:B19)</f>
        <v>95078.849999999991</v>
      </c>
      <c r="C20" s="144" t="s">
        <v>168</v>
      </c>
      <c r="D20" s="159">
        <v>2.1</v>
      </c>
      <c r="E20" s="39" t="s">
        <v>169</v>
      </c>
      <c r="F20" s="72">
        <v>43553</v>
      </c>
      <c r="G20" s="176">
        <v>0</v>
      </c>
      <c r="H20" s="176">
        <v>0</v>
      </c>
      <c r="I20" s="176">
        <v>0</v>
      </c>
      <c r="J20" s="178">
        <v>4069.5</v>
      </c>
      <c r="L20" s="191">
        <f t="shared" si="1"/>
        <v>5382.34</v>
      </c>
      <c r="M20" s="178">
        <v>1312.84</v>
      </c>
    </row>
    <row r="21" spans="1:14" s="73" customFormat="1" x14ac:dyDescent="0.25">
      <c r="A21" s="124"/>
      <c r="B21" s="134"/>
      <c r="C21" s="146" t="s">
        <v>164</v>
      </c>
      <c r="D21" s="158">
        <v>1.8</v>
      </c>
      <c r="E21" s="174" t="s">
        <v>165</v>
      </c>
      <c r="F21" s="72">
        <v>43475</v>
      </c>
      <c r="G21" s="178">
        <v>0</v>
      </c>
      <c r="H21" s="176">
        <v>0</v>
      </c>
      <c r="I21" s="176">
        <v>0</v>
      </c>
      <c r="J21" s="185">
        <v>423.51</v>
      </c>
      <c r="K21" s="3"/>
      <c r="L21" s="191">
        <f t="shared" si="1"/>
        <v>4650.8100000000004</v>
      </c>
      <c r="M21" s="185">
        <v>4227.3</v>
      </c>
      <c r="N21"/>
    </row>
    <row r="22" spans="1:14" s="73" customFormat="1" x14ac:dyDescent="0.25">
      <c r="A22" s="124"/>
      <c r="B22" s="134"/>
      <c r="C22" s="144" t="s">
        <v>166</v>
      </c>
      <c r="D22" s="155">
        <v>1.875</v>
      </c>
      <c r="E22" s="39" t="s">
        <v>167</v>
      </c>
      <c r="F22" s="37">
        <v>43508</v>
      </c>
      <c r="G22" s="178">
        <v>0</v>
      </c>
      <c r="H22" s="176">
        <v>0</v>
      </c>
      <c r="I22" s="176">
        <v>0</v>
      </c>
      <c r="J22" s="178">
        <v>2157.54</v>
      </c>
      <c r="K22" s="3"/>
      <c r="L22" s="191">
        <f t="shared" si="1"/>
        <v>6883.58</v>
      </c>
      <c r="M22" s="178">
        <v>4726.04</v>
      </c>
      <c r="N22"/>
    </row>
    <row r="23" spans="1:14" ht="12" customHeight="1" x14ac:dyDescent="0.25">
      <c r="A23" s="171"/>
      <c r="B23" s="170"/>
      <c r="C23" s="144" t="s">
        <v>134</v>
      </c>
      <c r="D23" s="159">
        <v>1.4</v>
      </c>
      <c r="E23" s="39" t="s">
        <v>135</v>
      </c>
      <c r="F23" s="72">
        <v>43507</v>
      </c>
      <c r="G23" s="176">
        <v>0</v>
      </c>
      <c r="H23" s="176">
        <v>0</v>
      </c>
      <c r="I23" s="176">
        <v>0</v>
      </c>
      <c r="J23" s="178">
        <v>389.35</v>
      </c>
      <c r="L23" s="191">
        <f t="shared" si="1"/>
        <v>1263.25</v>
      </c>
      <c r="M23" s="178">
        <v>873.9</v>
      </c>
    </row>
    <row r="24" spans="1:14" ht="12" customHeight="1" x14ac:dyDescent="0.25">
      <c r="A24" s="171"/>
      <c r="B24" s="170"/>
      <c r="C24" s="146" t="s">
        <v>180</v>
      </c>
      <c r="D24" s="158">
        <v>1.55</v>
      </c>
      <c r="E24" s="115" t="s">
        <v>146</v>
      </c>
      <c r="F24" s="72">
        <v>43507</v>
      </c>
      <c r="G24" s="178">
        <v>0</v>
      </c>
      <c r="H24" s="178">
        <v>0</v>
      </c>
      <c r="I24" s="185">
        <v>0</v>
      </c>
      <c r="J24" s="185">
        <v>431.73</v>
      </c>
      <c r="L24" s="191">
        <f t="shared" si="1"/>
        <v>1400.49</v>
      </c>
      <c r="M24" s="185">
        <v>968.76</v>
      </c>
    </row>
    <row r="25" spans="1:14" ht="12" customHeight="1" x14ac:dyDescent="0.25">
      <c r="A25" s="35"/>
      <c r="C25" s="146" t="s">
        <v>144</v>
      </c>
      <c r="D25" s="158">
        <v>1.327</v>
      </c>
      <c r="E25" s="174" t="s">
        <v>145</v>
      </c>
      <c r="F25" s="72">
        <v>43454</v>
      </c>
      <c r="G25" s="178">
        <v>0</v>
      </c>
      <c r="H25" s="178">
        <v>0</v>
      </c>
      <c r="I25" s="185">
        <v>0</v>
      </c>
      <c r="J25" s="185">
        <v>0</v>
      </c>
      <c r="L25" s="191">
        <f t="shared" ref="L25" si="2">SUM(J25+M25)</f>
        <v>1621.62</v>
      </c>
      <c r="M25" s="185">
        <v>1621.62</v>
      </c>
    </row>
    <row r="26" spans="1:14" ht="12" customHeight="1" thickBot="1" x14ac:dyDescent="0.3">
      <c r="A26" s="171"/>
      <c r="B26" s="170"/>
      <c r="C26" s="147"/>
      <c r="D26" s="156"/>
      <c r="E26" s="74" t="s">
        <v>84</v>
      </c>
      <c r="F26" s="75"/>
      <c r="G26" s="179">
        <f>SUM(G5:G18)</f>
        <v>44321901.289999999</v>
      </c>
      <c r="H26" s="188">
        <f>SUM(H5:H18)</f>
        <v>44322695.460000001</v>
      </c>
      <c r="I26" s="188">
        <f>SUM(I5:I18)</f>
        <v>44304537.350000009</v>
      </c>
      <c r="J26" s="186">
        <f>SUM(J5:J18)</f>
        <v>265118.19000000006</v>
      </c>
      <c r="K26" s="167"/>
      <c r="L26" s="197">
        <f t="shared" si="0"/>
        <v>396110.44000000006</v>
      </c>
      <c r="M26" s="186">
        <f>SUM(M5:M18)</f>
        <v>130992.25</v>
      </c>
    </row>
    <row r="27" spans="1:14" ht="12" customHeight="1" x14ac:dyDescent="0.25">
      <c r="A27" s="171"/>
      <c r="B27" s="170"/>
      <c r="C27" s="147"/>
      <c r="D27" s="226"/>
      <c r="E27" s="74"/>
      <c r="F27" s="75"/>
      <c r="G27" s="176"/>
      <c r="H27" s="181"/>
      <c r="K27" s="128"/>
      <c r="L27" s="191"/>
    </row>
    <row r="28" spans="1:14" ht="12" customHeight="1" x14ac:dyDescent="0.25">
      <c r="A28" s="35" t="s">
        <v>7</v>
      </c>
      <c r="B28" s="170"/>
      <c r="C28" s="143" t="s">
        <v>139</v>
      </c>
      <c r="D28" s="227">
        <v>2.4249999999999998</v>
      </c>
      <c r="F28" s="72">
        <v>43555</v>
      </c>
      <c r="G28" s="176">
        <v>1549370.37</v>
      </c>
      <c r="H28" s="176">
        <v>1549370.37</v>
      </c>
      <c r="I28" s="176">
        <v>1549370.37</v>
      </c>
      <c r="J28" s="178">
        <v>7214.13</v>
      </c>
      <c r="L28" s="191">
        <f t="shared" si="0"/>
        <v>13030.08</v>
      </c>
      <c r="M28" s="178">
        <v>5815.95</v>
      </c>
    </row>
    <row r="29" spans="1:14" ht="12" customHeight="1" x14ac:dyDescent="0.25">
      <c r="A29" s="35"/>
      <c r="B29" s="170"/>
      <c r="C29" s="143"/>
      <c r="D29" s="228"/>
      <c r="E29"/>
      <c r="F29" s="72"/>
      <c r="G29" s="180"/>
      <c r="H29" s="180"/>
      <c r="I29" s="180"/>
      <c r="L29" s="191"/>
    </row>
    <row r="30" spans="1:14" ht="12" customHeight="1" x14ac:dyDescent="0.25">
      <c r="A30" s="35" t="s">
        <v>87</v>
      </c>
      <c r="B30" s="170"/>
      <c r="C30" s="143" t="s">
        <v>139</v>
      </c>
      <c r="D30" s="227">
        <v>2.4249999999999998</v>
      </c>
      <c r="F30" s="72">
        <v>43555</v>
      </c>
      <c r="G30" s="180">
        <v>2938.22</v>
      </c>
      <c r="H30" s="180">
        <v>2938.22</v>
      </c>
      <c r="I30" s="180">
        <v>2938.22</v>
      </c>
      <c r="J30" s="180">
        <v>13.68</v>
      </c>
      <c r="L30" s="191">
        <f t="shared" si="0"/>
        <v>24.71</v>
      </c>
      <c r="M30" s="180">
        <v>11.03</v>
      </c>
    </row>
    <row r="31" spans="1:14" ht="12" customHeight="1" x14ac:dyDescent="0.25">
      <c r="A31" s="35"/>
      <c r="B31" s="170"/>
      <c r="C31" s="143"/>
      <c r="D31" s="227"/>
      <c r="F31" s="72"/>
      <c r="G31" s="180"/>
      <c r="H31" s="180"/>
      <c r="I31" s="180"/>
      <c r="J31" s="180"/>
      <c r="L31" s="191"/>
      <c r="M31" s="180"/>
    </row>
    <row r="32" spans="1:14" ht="12" customHeight="1" x14ac:dyDescent="0.25">
      <c r="A32" s="35" t="s">
        <v>186</v>
      </c>
      <c r="B32" s="170"/>
      <c r="C32" s="143" t="s">
        <v>139</v>
      </c>
      <c r="D32" s="227">
        <v>2.4249999999999998</v>
      </c>
      <c r="F32" s="72">
        <v>43555</v>
      </c>
      <c r="G32" s="180">
        <v>6712.5</v>
      </c>
      <c r="H32" s="180">
        <v>6712.5</v>
      </c>
      <c r="I32" s="180">
        <v>6712.5</v>
      </c>
      <c r="J32" s="180">
        <v>0</v>
      </c>
      <c r="L32" s="191">
        <v>0</v>
      </c>
      <c r="M32" s="180"/>
    </row>
    <row r="33" spans="1:14" x14ac:dyDescent="0.25">
      <c r="A33" s="35"/>
      <c r="C33" s="143"/>
      <c r="D33" s="227"/>
      <c r="F33" s="72"/>
      <c r="G33" s="180"/>
      <c r="H33" s="180"/>
      <c r="I33" s="180"/>
      <c r="J33" s="180"/>
      <c r="L33" s="191"/>
      <c r="M33" s="180"/>
    </row>
    <row r="34" spans="1:14" x14ac:dyDescent="0.25">
      <c r="A34" s="35" t="s">
        <v>8</v>
      </c>
      <c r="C34" s="143" t="s">
        <v>139</v>
      </c>
      <c r="D34" s="227">
        <v>2.4249999999999998</v>
      </c>
      <c r="F34" s="72">
        <v>43555</v>
      </c>
      <c r="G34" s="176">
        <v>13004.73</v>
      </c>
      <c r="H34" s="176">
        <v>13004.73</v>
      </c>
      <c r="I34" s="176">
        <v>13004.73</v>
      </c>
      <c r="J34" s="176">
        <v>60.55</v>
      </c>
      <c r="L34" s="191">
        <f t="shared" si="0"/>
        <v>109.37</v>
      </c>
      <c r="M34" s="176">
        <v>48.82</v>
      </c>
    </row>
    <row r="35" spans="1:14" x14ac:dyDescent="0.25">
      <c r="A35" s="35"/>
      <c r="C35" s="143"/>
      <c r="D35" s="227"/>
      <c r="F35" s="72"/>
      <c r="G35" s="176"/>
      <c r="H35" s="176"/>
      <c r="I35" s="176"/>
      <c r="J35" s="176"/>
      <c r="L35" s="191"/>
      <c r="M35" s="176"/>
    </row>
    <row r="36" spans="1:14" x14ac:dyDescent="0.25">
      <c r="A36" s="35"/>
      <c r="C36" s="143"/>
      <c r="D36" s="227"/>
      <c r="F36" s="72"/>
      <c r="G36" s="176"/>
      <c r="H36" s="176"/>
      <c r="I36" s="176"/>
      <c r="J36" s="176"/>
      <c r="L36" s="191"/>
      <c r="M36" s="176"/>
    </row>
    <row r="37" spans="1:14" x14ac:dyDescent="0.25">
      <c r="A37" s="35"/>
      <c r="C37" s="143"/>
      <c r="D37" s="227"/>
      <c r="F37" s="72"/>
      <c r="G37" s="176"/>
      <c r="H37" s="176"/>
      <c r="I37" s="176"/>
      <c r="J37" s="176"/>
      <c r="L37" s="191"/>
      <c r="M37" s="176"/>
    </row>
    <row r="38" spans="1:14" x14ac:dyDescent="0.25">
      <c r="A38" s="35"/>
      <c r="C38" s="143"/>
      <c r="D38" s="227"/>
      <c r="F38" s="72"/>
      <c r="G38" s="176"/>
      <c r="H38" s="176"/>
      <c r="I38" s="176"/>
      <c r="J38" s="176"/>
      <c r="L38" s="191"/>
      <c r="M38" s="176"/>
    </row>
    <row r="39" spans="1:14" x14ac:dyDescent="0.25">
      <c r="A39" s="35"/>
      <c r="C39" s="143"/>
      <c r="D39" s="227"/>
      <c r="F39" s="72"/>
      <c r="G39" s="176"/>
      <c r="H39" s="176"/>
      <c r="I39" s="176"/>
      <c r="J39" s="176"/>
      <c r="L39" s="191"/>
      <c r="M39" s="176"/>
    </row>
    <row r="40" spans="1:14" x14ac:dyDescent="0.25">
      <c r="A40" s="35"/>
      <c r="C40" s="143"/>
      <c r="D40" s="227"/>
      <c r="F40" s="72"/>
      <c r="G40" s="176"/>
      <c r="H40" s="176"/>
      <c r="I40" s="176"/>
      <c r="J40" s="176"/>
      <c r="L40" s="191"/>
      <c r="M40" s="176"/>
    </row>
    <row r="41" spans="1:14" x14ac:dyDescent="0.25">
      <c r="A41" s="35"/>
      <c r="C41" s="143"/>
      <c r="D41" s="227"/>
      <c r="F41" s="72"/>
      <c r="G41" s="176"/>
      <c r="H41" s="176"/>
      <c r="I41" s="176"/>
      <c r="J41" s="176"/>
      <c r="L41" s="191"/>
      <c r="M41" s="176"/>
    </row>
    <row r="42" spans="1:14" x14ac:dyDescent="0.25">
      <c r="A42" s="35"/>
      <c r="C42" s="143"/>
      <c r="D42" s="227"/>
      <c r="F42" s="72"/>
      <c r="G42" s="176"/>
      <c r="H42" s="176"/>
      <c r="I42" s="176"/>
      <c r="J42" s="176"/>
      <c r="L42" s="191"/>
      <c r="M42" s="176"/>
    </row>
    <row r="43" spans="1:14" x14ac:dyDescent="0.25">
      <c r="A43" s="35"/>
      <c r="C43" s="143"/>
      <c r="D43" s="227"/>
      <c r="F43" s="72"/>
      <c r="G43" s="176"/>
      <c r="H43" s="176"/>
      <c r="I43" s="176"/>
      <c r="J43" s="176"/>
      <c r="L43" s="191"/>
      <c r="M43" s="176"/>
    </row>
    <row r="44" spans="1:14" x14ac:dyDescent="0.25">
      <c r="A44" s="35"/>
      <c r="C44" s="140"/>
      <c r="D44" s="153"/>
      <c r="E44" s="35"/>
      <c r="F44" s="30"/>
      <c r="J44" s="196" t="s">
        <v>185</v>
      </c>
      <c r="K44" s="138"/>
      <c r="M44" s="196" t="s">
        <v>183</v>
      </c>
      <c r="N44" s="35"/>
    </row>
    <row r="45" spans="1:14" x14ac:dyDescent="0.25">
      <c r="A45" s="29" t="s">
        <v>19</v>
      </c>
      <c r="C45" s="141" t="s">
        <v>20</v>
      </c>
      <c r="D45" s="153" t="s">
        <v>127</v>
      </c>
      <c r="E45" s="29" t="s">
        <v>21</v>
      </c>
      <c r="F45" s="30" t="s">
        <v>22</v>
      </c>
      <c r="G45" s="176" t="s">
        <v>23</v>
      </c>
      <c r="H45" s="185" t="s">
        <v>24</v>
      </c>
      <c r="I45" s="191" t="s">
        <v>25</v>
      </c>
      <c r="J45" s="178" t="s">
        <v>26</v>
      </c>
      <c r="K45" s="28" t="s">
        <v>27</v>
      </c>
      <c r="L45" s="189" t="s">
        <v>81</v>
      </c>
      <c r="M45" s="178" t="s">
        <v>26</v>
      </c>
    </row>
    <row r="46" spans="1:14" x14ac:dyDescent="0.25">
      <c r="A46" s="31"/>
      <c r="B46" s="133"/>
      <c r="C46" s="142" t="s">
        <v>28</v>
      </c>
      <c r="D46" s="154" t="s">
        <v>128</v>
      </c>
      <c r="E46" s="32" t="s">
        <v>29</v>
      </c>
      <c r="F46" s="33" t="s">
        <v>30</v>
      </c>
      <c r="G46" s="177" t="s">
        <v>31</v>
      </c>
      <c r="H46" s="187"/>
      <c r="I46" s="195"/>
      <c r="J46" s="183" t="s">
        <v>32</v>
      </c>
      <c r="K46" s="34" t="s">
        <v>33</v>
      </c>
      <c r="L46" s="190" t="s">
        <v>32</v>
      </c>
      <c r="M46" s="183" t="s">
        <v>32</v>
      </c>
      <c r="N46" s="16"/>
    </row>
    <row r="47" spans="1:14" ht="12" customHeight="1" x14ac:dyDescent="0.25">
      <c r="C47" s="143"/>
      <c r="D47" s="152"/>
      <c r="E47" s="40"/>
      <c r="F47" s="37"/>
      <c r="G47" s="176"/>
      <c r="H47" s="176"/>
      <c r="I47" s="176"/>
      <c r="L47" s="191"/>
    </row>
    <row r="48" spans="1:14" ht="12" customHeight="1" x14ac:dyDescent="0.25">
      <c r="A48" s="35" t="s">
        <v>9</v>
      </c>
      <c r="C48" s="143" t="s">
        <v>139</v>
      </c>
      <c r="D48" s="227">
        <v>2.4249999999999998</v>
      </c>
      <c r="F48" s="72">
        <v>43555</v>
      </c>
      <c r="G48" s="178">
        <v>511327.83</v>
      </c>
      <c r="H48" s="178">
        <v>511327.83</v>
      </c>
      <c r="I48" s="178">
        <v>511327.83</v>
      </c>
      <c r="J48" s="178">
        <v>2372.94</v>
      </c>
      <c r="L48" s="191">
        <f t="shared" si="0"/>
        <v>4265.1100000000006</v>
      </c>
      <c r="M48" s="178">
        <v>1892.17</v>
      </c>
    </row>
    <row r="49" spans="1:14" ht="12" customHeight="1" x14ac:dyDescent="0.25">
      <c r="A49" s="35"/>
      <c r="C49" s="143" t="s">
        <v>124</v>
      </c>
      <c r="D49" s="158">
        <v>2.5499999999999998</v>
      </c>
      <c r="F49" s="72">
        <v>43586</v>
      </c>
      <c r="G49" s="178">
        <v>2000000</v>
      </c>
      <c r="H49" s="178">
        <v>2000000</v>
      </c>
      <c r="I49" s="178">
        <v>2000000</v>
      </c>
      <c r="J49" s="178">
        <v>8476.7999999999993</v>
      </c>
      <c r="L49" s="191">
        <f t="shared" si="0"/>
        <v>8476.7999999999993</v>
      </c>
      <c r="M49" s="178">
        <v>0</v>
      </c>
    </row>
    <row r="50" spans="1:14" ht="12" customHeight="1" x14ac:dyDescent="0.25">
      <c r="A50" s="35"/>
      <c r="C50" s="143" t="s">
        <v>124</v>
      </c>
      <c r="D50" s="158">
        <v>2.17</v>
      </c>
      <c r="F50" s="72">
        <v>43430</v>
      </c>
      <c r="G50" s="178">
        <v>0</v>
      </c>
      <c r="H50" s="178">
        <v>0</v>
      </c>
      <c r="I50" s="178">
        <v>0</v>
      </c>
      <c r="J50" s="178">
        <v>0</v>
      </c>
      <c r="L50" s="191">
        <f t="shared" si="0"/>
        <v>6658.77</v>
      </c>
      <c r="M50" s="178">
        <v>6658.77</v>
      </c>
    </row>
    <row r="51" spans="1:14" ht="12" customHeight="1" x14ac:dyDescent="0.25">
      <c r="A51" s="35"/>
      <c r="C51" s="143" t="s">
        <v>124</v>
      </c>
      <c r="D51" s="158">
        <v>2.37</v>
      </c>
      <c r="F51" s="72">
        <v>43495</v>
      </c>
      <c r="G51" s="178">
        <v>0</v>
      </c>
      <c r="H51" s="178">
        <v>0</v>
      </c>
      <c r="I51" s="178">
        <v>0</v>
      </c>
      <c r="J51" s="178">
        <v>6849.9</v>
      </c>
      <c r="L51" s="191">
        <f t="shared" ref="L51" si="3">SUM(J51+M51)</f>
        <v>8441.1</v>
      </c>
      <c r="M51" s="178">
        <v>1591.2</v>
      </c>
    </row>
    <row r="52" spans="1:14" ht="12" customHeight="1" x14ac:dyDescent="0.25">
      <c r="A52" s="35"/>
      <c r="C52" s="143"/>
      <c r="D52" s="158"/>
      <c r="F52" s="72"/>
      <c r="H52" s="178"/>
      <c r="I52" s="178"/>
      <c r="L52" s="191"/>
    </row>
    <row r="53" spans="1:14" ht="12" customHeight="1" x14ac:dyDescent="0.25">
      <c r="A53" s="35" t="s">
        <v>10</v>
      </c>
      <c r="C53" s="143" t="s">
        <v>139</v>
      </c>
      <c r="D53" s="227">
        <v>2.4249999999999998</v>
      </c>
      <c r="F53" s="72">
        <v>43555</v>
      </c>
      <c r="G53" s="176">
        <v>363648.03</v>
      </c>
      <c r="H53" s="176">
        <v>363648.03</v>
      </c>
      <c r="I53" s="176">
        <v>363648.03</v>
      </c>
      <c r="J53" s="178">
        <v>2284.02</v>
      </c>
      <c r="L53" s="191">
        <f t="shared" si="0"/>
        <v>5219.2800000000007</v>
      </c>
      <c r="M53" s="178">
        <v>2935.26</v>
      </c>
    </row>
    <row r="54" spans="1:14" ht="12" customHeight="1" x14ac:dyDescent="0.25">
      <c r="A54" s="35"/>
      <c r="B54" s="135"/>
      <c r="C54" s="143" t="s">
        <v>126</v>
      </c>
      <c r="D54" s="158">
        <v>2.5499999999999998</v>
      </c>
      <c r="F54" s="72">
        <v>43586</v>
      </c>
      <c r="G54" s="176">
        <v>1000000</v>
      </c>
      <c r="H54" s="176">
        <v>1000000</v>
      </c>
      <c r="I54" s="176">
        <v>1000000</v>
      </c>
      <c r="J54" s="178">
        <v>4238.3999999999996</v>
      </c>
      <c r="L54" s="191">
        <f t="shared" si="0"/>
        <v>4238.3999999999996</v>
      </c>
    </row>
    <row r="55" spans="1:14" ht="12" customHeight="1" x14ac:dyDescent="0.25">
      <c r="A55" s="35"/>
      <c r="B55" s="135"/>
      <c r="C55" s="143" t="s">
        <v>126</v>
      </c>
      <c r="D55" s="158">
        <v>2.17</v>
      </c>
      <c r="F55" s="72">
        <v>43430</v>
      </c>
      <c r="G55" s="176">
        <v>0</v>
      </c>
      <c r="H55" s="176">
        <v>0</v>
      </c>
      <c r="I55" s="176">
        <v>0</v>
      </c>
      <c r="J55" s="178">
        <v>0</v>
      </c>
      <c r="L55" s="191">
        <f t="shared" si="0"/>
        <v>3329.39</v>
      </c>
      <c r="M55" s="178">
        <v>3329.39</v>
      </c>
    </row>
    <row r="56" spans="1:14" ht="12" customHeight="1" x14ac:dyDescent="0.25">
      <c r="A56" s="35"/>
      <c r="B56" s="135"/>
      <c r="C56" s="143" t="s">
        <v>126</v>
      </c>
      <c r="D56" s="158">
        <v>2.37</v>
      </c>
      <c r="F56" s="72">
        <v>43495</v>
      </c>
      <c r="G56" s="176">
        <v>0</v>
      </c>
      <c r="H56" s="176">
        <v>0</v>
      </c>
      <c r="I56" s="176">
        <v>0</v>
      </c>
      <c r="J56" s="178">
        <v>3599.9</v>
      </c>
      <c r="L56" s="191">
        <f t="shared" ref="L56" si="4">SUM(J56+M56)</f>
        <v>4220.55</v>
      </c>
      <c r="M56" s="178">
        <v>620.65</v>
      </c>
    </row>
    <row r="57" spans="1:14" ht="12" customHeight="1" x14ac:dyDescent="0.25">
      <c r="A57" s="35"/>
      <c r="B57" s="135"/>
      <c r="C57" s="143"/>
      <c r="D57" s="158"/>
      <c r="F57" s="72"/>
      <c r="G57" s="176"/>
      <c r="H57" s="176"/>
      <c r="I57" s="176"/>
      <c r="L57" s="191"/>
    </row>
    <row r="58" spans="1:14" ht="12" customHeight="1" x14ac:dyDescent="0.25">
      <c r="A58" s="35" t="s">
        <v>11</v>
      </c>
      <c r="C58" s="143" t="s">
        <v>139</v>
      </c>
      <c r="D58" s="227">
        <v>2.4249999999999998</v>
      </c>
      <c r="F58" s="72">
        <v>43555</v>
      </c>
      <c r="G58" s="176">
        <v>2258823.21</v>
      </c>
      <c r="H58" s="176">
        <v>2258823.21</v>
      </c>
      <c r="I58" s="176">
        <v>2258823.21</v>
      </c>
      <c r="J58" s="178">
        <v>11148.33</v>
      </c>
      <c r="L58" s="191">
        <f t="shared" si="0"/>
        <v>18600.260000000002</v>
      </c>
      <c r="M58" s="178">
        <v>7451.93</v>
      </c>
    </row>
    <row r="59" spans="1:14" ht="12" customHeight="1" x14ac:dyDescent="0.25">
      <c r="A59" s="35"/>
      <c r="C59" s="143"/>
      <c r="D59" s="152"/>
      <c r="F59" s="72"/>
      <c r="G59" s="176"/>
      <c r="H59" s="176"/>
      <c r="I59" s="176"/>
      <c r="L59" s="191"/>
    </row>
    <row r="60" spans="1:14" ht="12" customHeight="1" x14ac:dyDescent="0.25">
      <c r="A60" s="35" t="s">
        <v>12</v>
      </c>
      <c r="C60" s="143" t="s">
        <v>139</v>
      </c>
      <c r="D60" s="227">
        <v>2.4249999999999998</v>
      </c>
      <c r="F60" s="72">
        <v>43555</v>
      </c>
      <c r="G60" s="176">
        <v>68419.929999999993</v>
      </c>
      <c r="H60" s="176">
        <v>68419.929999999993</v>
      </c>
      <c r="I60" s="176">
        <v>68419.929999999993</v>
      </c>
      <c r="J60" s="178">
        <v>321.79000000000002</v>
      </c>
      <c r="L60" s="191">
        <f t="shared" si="0"/>
        <v>587.46</v>
      </c>
      <c r="M60" s="178">
        <v>265.67</v>
      </c>
      <c r="N60" s="192"/>
    </row>
    <row r="61" spans="1:14" ht="12" customHeight="1" x14ac:dyDescent="0.25">
      <c r="A61" s="35"/>
      <c r="C61" s="143"/>
      <c r="D61" s="158"/>
      <c r="F61" s="72"/>
      <c r="G61" s="176"/>
      <c r="H61" s="176"/>
      <c r="I61" s="176"/>
      <c r="L61" s="191"/>
      <c r="N61" s="192"/>
    </row>
    <row r="62" spans="1:14" s="192" customFormat="1" x14ac:dyDescent="0.25">
      <c r="A62" s="35" t="s">
        <v>35</v>
      </c>
      <c r="B62" s="170"/>
      <c r="C62" s="143" t="s">
        <v>139</v>
      </c>
      <c r="D62" s="227">
        <v>2.4249999999999998</v>
      </c>
      <c r="E62" s="26"/>
      <c r="F62" s="72">
        <v>43555</v>
      </c>
      <c r="G62" s="176">
        <v>439290.55</v>
      </c>
      <c r="H62" s="176">
        <v>439290.55</v>
      </c>
      <c r="I62" s="176">
        <v>439290.55</v>
      </c>
      <c r="J62" s="178" t="s">
        <v>104</v>
      </c>
      <c r="K62" s="28"/>
      <c r="L62" s="178" t="s">
        <v>104</v>
      </c>
      <c r="M62" s="178" t="s">
        <v>104</v>
      </c>
      <c r="N62"/>
    </row>
    <row r="63" spans="1:14" s="35" customFormat="1" x14ac:dyDescent="0.25">
      <c r="B63" s="139"/>
      <c r="C63" s="143"/>
      <c r="D63" s="152"/>
      <c r="E63" s="26"/>
      <c r="F63" s="72"/>
      <c r="G63" s="178"/>
      <c r="H63" s="178"/>
      <c r="I63" s="178"/>
      <c r="J63" s="178"/>
      <c r="K63" s="28"/>
      <c r="L63" s="191"/>
      <c r="M63" s="178"/>
      <c r="N63"/>
    </row>
    <row r="64" spans="1:14" x14ac:dyDescent="0.25">
      <c r="A64" s="35" t="s">
        <v>36</v>
      </c>
      <c r="C64" s="143" t="s">
        <v>139</v>
      </c>
      <c r="D64" s="227">
        <v>2.4249999999999998</v>
      </c>
      <c r="F64" s="72">
        <v>43555</v>
      </c>
      <c r="G64" s="176">
        <v>134933.24</v>
      </c>
      <c r="H64" s="176">
        <v>134933.24</v>
      </c>
      <c r="I64" s="176">
        <v>134933.24</v>
      </c>
      <c r="J64" s="178">
        <v>562.83000000000004</v>
      </c>
      <c r="L64" s="191">
        <f>SUM(J64+M64)</f>
        <v>1018.22</v>
      </c>
      <c r="M64" s="178">
        <v>455.39</v>
      </c>
      <c r="N64" s="14"/>
    </row>
    <row r="65" spans="1:14" s="16" customFormat="1" x14ac:dyDescent="0.25">
      <c r="A65" s="35"/>
      <c r="B65" s="135"/>
      <c r="C65" s="143"/>
      <c r="D65" s="152"/>
      <c r="E65" s="26"/>
      <c r="F65" s="72"/>
      <c r="G65" s="176"/>
      <c r="H65" s="176"/>
      <c r="I65" s="176"/>
      <c r="J65" s="178"/>
      <c r="K65" s="3"/>
      <c r="L65" s="191"/>
      <c r="M65" s="178"/>
      <c r="N65"/>
    </row>
    <row r="66" spans="1:14" x14ac:dyDescent="0.25">
      <c r="A66" s="35" t="s">
        <v>37</v>
      </c>
      <c r="B66" s="135"/>
      <c r="C66" s="143" t="s">
        <v>139</v>
      </c>
      <c r="D66" s="227">
        <v>2.4249999999999998</v>
      </c>
      <c r="F66" s="72">
        <v>43555</v>
      </c>
      <c r="G66" s="178">
        <v>1885788.28</v>
      </c>
      <c r="H66" s="178">
        <v>1885788.28</v>
      </c>
      <c r="I66" s="178">
        <v>1885788.28</v>
      </c>
      <c r="J66" s="178">
        <v>8689.74</v>
      </c>
      <c r="L66" s="191">
        <f t="shared" ref="L66:L94" si="5">SUM(J66+M66)</f>
        <v>15612.07</v>
      </c>
      <c r="M66" s="178">
        <v>6922.33</v>
      </c>
    </row>
    <row r="67" spans="1:14" x14ac:dyDescent="0.25">
      <c r="C67" s="143"/>
      <c r="D67" s="152"/>
      <c r="F67" s="72"/>
      <c r="H67" s="178"/>
      <c r="I67" s="178"/>
      <c r="L67" s="191"/>
    </row>
    <row r="68" spans="1:14" x14ac:dyDescent="0.25">
      <c r="A68" s="35" t="s">
        <v>16</v>
      </c>
      <c r="C68" s="143" t="s">
        <v>139</v>
      </c>
      <c r="D68" s="227">
        <v>2.4249999999999998</v>
      </c>
      <c r="F68" s="72">
        <v>43555</v>
      </c>
      <c r="G68" s="176">
        <v>1174755.6000000001</v>
      </c>
      <c r="H68" s="176">
        <v>1174755.6000000001</v>
      </c>
      <c r="I68" s="176">
        <v>1174755.6000000001</v>
      </c>
      <c r="J68" s="178">
        <v>8143.34</v>
      </c>
      <c r="L68" s="191">
        <f t="shared" si="5"/>
        <v>10606.6</v>
      </c>
      <c r="M68" s="178">
        <v>2463.2600000000002</v>
      </c>
    </row>
    <row r="69" spans="1:14" s="14" customFormat="1" x14ac:dyDescent="0.25">
      <c r="A69" s="35"/>
      <c r="B69" s="132"/>
      <c r="C69" s="143"/>
      <c r="D69" s="158"/>
      <c r="E69" s="26"/>
      <c r="F69" s="72"/>
      <c r="G69" s="176"/>
      <c r="H69" s="176"/>
      <c r="I69" s="176"/>
      <c r="J69" s="178"/>
      <c r="K69" s="3"/>
      <c r="L69" s="191"/>
      <c r="M69" s="178"/>
      <c r="N69"/>
    </row>
    <row r="70" spans="1:14" x14ac:dyDescent="0.25">
      <c r="A70" s="35" t="s">
        <v>131</v>
      </c>
      <c r="C70" s="143" t="s">
        <v>139</v>
      </c>
      <c r="D70" s="227">
        <v>2.4249999999999998</v>
      </c>
      <c r="F70" s="72">
        <v>43555</v>
      </c>
      <c r="G70" s="176">
        <v>68413.95</v>
      </c>
      <c r="H70" s="176">
        <v>68413.95</v>
      </c>
      <c r="I70" s="176">
        <v>68413.95</v>
      </c>
      <c r="J70" s="178">
        <v>1302.46</v>
      </c>
      <c r="L70" s="191">
        <f t="shared" si="5"/>
        <v>3122.66</v>
      </c>
      <c r="M70" s="178">
        <v>1820.2</v>
      </c>
    </row>
    <row r="71" spans="1:14" x14ac:dyDescent="0.25">
      <c r="A71" s="35"/>
      <c r="C71" s="143" t="s">
        <v>125</v>
      </c>
      <c r="D71" s="227">
        <v>2.5907</v>
      </c>
      <c r="F71" s="72">
        <v>43555</v>
      </c>
      <c r="G71" s="176">
        <v>28747958.82</v>
      </c>
      <c r="H71" s="176">
        <v>28747958.82</v>
      </c>
      <c r="I71" s="176">
        <v>28747958.82</v>
      </c>
      <c r="J71" s="178">
        <v>186762.23</v>
      </c>
      <c r="L71" s="191">
        <f t="shared" si="5"/>
        <v>365811.96</v>
      </c>
      <c r="M71" s="178">
        <v>179049.73</v>
      </c>
    </row>
    <row r="72" spans="1:14" x14ac:dyDescent="0.25">
      <c r="A72" s="35"/>
      <c r="C72" s="143" t="s">
        <v>152</v>
      </c>
      <c r="D72" s="158">
        <v>2.5499999999999998</v>
      </c>
      <c r="F72" s="72">
        <v>43586</v>
      </c>
      <c r="G72" s="176">
        <v>10000000</v>
      </c>
      <c r="H72" s="176">
        <v>10000000</v>
      </c>
      <c r="I72" s="176">
        <v>10000000</v>
      </c>
      <c r="J72" s="178">
        <v>42383.4</v>
      </c>
      <c r="L72" s="191">
        <f t="shared" si="5"/>
        <v>86621.489999999991</v>
      </c>
      <c r="M72" s="178">
        <v>44238.09</v>
      </c>
    </row>
    <row r="73" spans="1:14" x14ac:dyDescent="0.25">
      <c r="A73" s="35"/>
      <c r="C73" s="143" t="s">
        <v>152</v>
      </c>
      <c r="D73" s="158">
        <v>2</v>
      </c>
      <c r="F73" s="72">
        <v>43399</v>
      </c>
      <c r="G73" s="178">
        <v>0</v>
      </c>
      <c r="H73" s="178">
        <v>0</v>
      </c>
      <c r="I73" s="178">
        <v>0</v>
      </c>
      <c r="J73" s="178">
        <v>0</v>
      </c>
      <c r="L73" s="191">
        <f t="shared" si="5"/>
        <v>13750</v>
      </c>
      <c r="M73" s="178">
        <v>13750</v>
      </c>
    </row>
    <row r="74" spans="1:14" x14ac:dyDescent="0.25">
      <c r="A74" s="35"/>
      <c r="C74" s="143" t="s">
        <v>152</v>
      </c>
      <c r="D74" s="158">
        <v>2.41</v>
      </c>
      <c r="F74" s="72">
        <v>43495</v>
      </c>
      <c r="G74" s="178">
        <v>0</v>
      </c>
      <c r="H74" s="178">
        <v>0</v>
      </c>
      <c r="I74" s="178">
        <v>0</v>
      </c>
      <c r="J74" s="178">
        <v>19148.21</v>
      </c>
      <c r="L74" s="191">
        <f t="shared" ref="L74" si="6">SUM(J74+M74)</f>
        <v>63386.299999999996</v>
      </c>
      <c r="M74" s="178">
        <v>44238.09</v>
      </c>
    </row>
    <row r="75" spans="1:14" x14ac:dyDescent="0.25">
      <c r="A75" s="35"/>
      <c r="C75" s="143"/>
      <c r="D75" s="158"/>
      <c r="F75" s="72"/>
      <c r="H75" s="178"/>
      <c r="I75" s="178"/>
      <c r="L75" s="191"/>
    </row>
    <row r="76" spans="1:14" x14ac:dyDescent="0.25">
      <c r="A76" s="35" t="s">
        <v>106</v>
      </c>
      <c r="C76" s="143" t="s">
        <v>139</v>
      </c>
      <c r="D76" s="227">
        <v>2.4249999999999998</v>
      </c>
      <c r="F76" s="72">
        <v>43555</v>
      </c>
      <c r="G76" s="178">
        <v>952616.12</v>
      </c>
      <c r="H76" s="178">
        <v>952616.12</v>
      </c>
      <c r="I76" s="178">
        <v>952616.12</v>
      </c>
      <c r="J76" s="178">
        <v>4423.07</v>
      </c>
      <c r="L76" s="191">
        <f t="shared" si="5"/>
        <v>7969.36</v>
      </c>
      <c r="M76" s="178">
        <v>3546.29</v>
      </c>
    </row>
    <row r="77" spans="1:14" x14ac:dyDescent="0.25">
      <c r="A77" s="35"/>
      <c r="C77" s="143"/>
      <c r="D77" s="227"/>
      <c r="F77" s="72"/>
      <c r="H77" s="178"/>
      <c r="I77" s="178"/>
      <c r="L77" s="191"/>
    </row>
    <row r="78" spans="1:14" x14ac:dyDescent="0.25">
      <c r="A78" s="35"/>
      <c r="C78" s="143"/>
      <c r="D78" s="227"/>
      <c r="F78" s="72"/>
      <c r="H78" s="178"/>
      <c r="I78" s="178"/>
      <c r="L78" s="191"/>
    </row>
    <row r="79" spans="1:14" x14ac:dyDescent="0.25">
      <c r="A79" s="35"/>
      <c r="C79" s="143"/>
      <c r="D79" s="227"/>
      <c r="F79" s="72"/>
      <c r="H79" s="178"/>
      <c r="I79" s="178"/>
      <c r="L79" s="191"/>
    </row>
    <row r="80" spans="1:14" x14ac:dyDescent="0.25">
      <c r="A80" s="35"/>
      <c r="C80" s="143"/>
      <c r="D80" s="227"/>
      <c r="F80" s="72"/>
      <c r="H80" s="178"/>
      <c r="I80" s="178"/>
      <c r="L80" s="191"/>
    </row>
    <row r="81" spans="1:14" x14ac:dyDescent="0.25">
      <c r="A81" s="35"/>
      <c r="C81" s="143"/>
      <c r="D81" s="227"/>
      <c r="F81" s="72"/>
      <c r="H81" s="178"/>
      <c r="I81" s="178"/>
      <c r="L81" s="191"/>
    </row>
    <row r="82" spans="1:14" x14ac:dyDescent="0.25">
      <c r="A82" s="35"/>
      <c r="C82" s="143"/>
      <c r="D82" s="227"/>
      <c r="F82" s="72"/>
      <c r="H82" s="178"/>
      <c r="I82" s="178"/>
      <c r="L82" s="191"/>
    </row>
    <row r="83" spans="1:14" x14ac:dyDescent="0.25">
      <c r="A83" s="35"/>
      <c r="C83" s="143"/>
      <c r="D83" s="227"/>
      <c r="F83" s="72"/>
      <c r="H83" s="178"/>
      <c r="I83" s="178"/>
      <c r="L83" s="191"/>
    </row>
    <row r="84" spans="1:14" x14ac:dyDescent="0.25">
      <c r="A84" s="35"/>
      <c r="C84" s="143"/>
      <c r="D84" s="227"/>
      <c r="F84" s="72"/>
      <c r="H84" s="178"/>
      <c r="I84" s="178"/>
      <c r="L84" s="191"/>
    </row>
    <row r="85" spans="1:14" x14ac:dyDescent="0.25">
      <c r="A85" s="35"/>
      <c r="C85" s="143"/>
      <c r="D85" s="227"/>
      <c r="F85" s="72"/>
      <c r="H85" s="178"/>
      <c r="I85" s="178"/>
      <c r="L85" s="191"/>
    </row>
    <row r="86" spans="1:14" x14ac:dyDescent="0.25">
      <c r="A86" s="35"/>
      <c r="C86" s="143"/>
      <c r="D86" s="227"/>
      <c r="F86" s="72"/>
      <c r="H86" s="178"/>
      <c r="I86" s="178"/>
      <c r="L86" s="191"/>
    </row>
    <row r="87" spans="1:14" x14ac:dyDescent="0.25">
      <c r="A87" s="35"/>
      <c r="C87" s="140"/>
      <c r="D87" s="153"/>
      <c r="E87" s="35"/>
      <c r="F87" s="30"/>
      <c r="J87" s="196" t="s">
        <v>185</v>
      </c>
      <c r="K87" s="138"/>
      <c r="M87" s="196" t="s">
        <v>183</v>
      </c>
      <c r="N87" s="35"/>
    </row>
    <row r="88" spans="1:14" x14ac:dyDescent="0.25">
      <c r="A88" s="29" t="s">
        <v>19</v>
      </c>
      <c r="C88" s="141" t="s">
        <v>20</v>
      </c>
      <c r="D88" s="153" t="s">
        <v>127</v>
      </c>
      <c r="E88" s="29" t="s">
        <v>21</v>
      </c>
      <c r="F88" s="30" t="s">
        <v>22</v>
      </c>
      <c r="G88" s="176" t="s">
        <v>23</v>
      </c>
      <c r="H88" s="185" t="s">
        <v>24</v>
      </c>
      <c r="I88" s="191" t="s">
        <v>25</v>
      </c>
      <c r="J88" s="178" t="s">
        <v>26</v>
      </c>
      <c r="K88" s="28" t="s">
        <v>27</v>
      </c>
      <c r="L88" s="189" t="s">
        <v>81</v>
      </c>
      <c r="M88" s="178" t="s">
        <v>26</v>
      </c>
    </row>
    <row r="89" spans="1:14" x14ac:dyDescent="0.25">
      <c r="A89" s="31"/>
      <c r="B89" s="133"/>
      <c r="C89" s="142" t="s">
        <v>28</v>
      </c>
      <c r="D89" s="154" t="s">
        <v>128</v>
      </c>
      <c r="E89" s="32" t="s">
        <v>29</v>
      </c>
      <c r="F89" s="33" t="s">
        <v>30</v>
      </c>
      <c r="G89" s="177" t="s">
        <v>31</v>
      </c>
      <c r="H89" s="187"/>
      <c r="I89" s="195"/>
      <c r="J89" s="183" t="s">
        <v>32</v>
      </c>
      <c r="K89" s="34" t="s">
        <v>33</v>
      </c>
      <c r="L89" s="190" t="s">
        <v>32</v>
      </c>
      <c r="M89" s="183" t="s">
        <v>32</v>
      </c>
      <c r="N89" s="16"/>
    </row>
    <row r="90" spans="1:14" x14ac:dyDescent="0.25">
      <c r="A90" s="35"/>
      <c r="C90" s="143"/>
      <c r="D90" s="158"/>
      <c r="F90" s="72"/>
      <c r="H90" s="178"/>
      <c r="L90" s="191"/>
    </row>
    <row r="91" spans="1:14" ht="13.8" thickBot="1" x14ac:dyDescent="0.3">
      <c r="A91" s="35" t="s">
        <v>17</v>
      </c>
      <c r="C91" s="140" t="s">
        <v>140</v>
      </c>
      <c r="D91" s="160"/>
      <c r="E91" s="35"/>
      <c r="F91" s="149"/>
      <c r="G91" s="179">
        <v>9455623.9299999997</v>
      </c>
      <c r="H91" s="179">
        <v>9455623.9299999997</v>
      </c>
      <c r="I91" s="179">
        <v>9455623.9299999997</v>
      </c>
      <c r="J91" s="186">
        <v>24902.87</v>
      </c>
      <c r="K91" s="150">
        <f>SUM(K92:K113)</f>
        <v>0</v>
      </c>
      <c r="L91" s="197">
        <f t="shared" si="5"/>
        <v>46750.67</v>
      </c>
      <c r="M91" s="186">
        <v>21847.8</v>
      </c>
    </row>
    <row r="92" spans="1:14" x14ac:dyDescent="0.25">
      <c r="A92" s="198"/>
      <c r="C92" s="200" t="s">
        <v>107</v>
      </c>
      <c r="D92" s="227">
        <v>2.4249999999999998</v>
      </c>
      <c r="E92" s="201"/>
      <c r="F92" s="202">
        <v>43555</v>
      </c>
      <c r="G92" s="56">
        <v>1545655.92</v>
      </c>
      <c r="H92" s="56">
        <v>1545655.92</v>
      </c>
      <c r="I92" s="56">
        <v>1545655.92</v>
      </c>
      <c r="J92" s="56">
        <v>6135.87</v>
      </c>
      <c r="K92" s="203"/>
      <c r="L92" s="204">
        <f t="shared" si="5"/>
        <v>10954.83</v>
      </c>
      <c r="M92" s="56">
        <v>4818.96</v>
      </c>
      <c r="N92" s="47"/>
    </row>
    <row r="93" spans="1:14" x14ac:dyDescent="0.25">
      <c r="A93" s="205" t="s">
        <v>38</v>
      </c>
      <c r="C93" s="206" t="s">
        <v>39</v>
      </c>
      <c r="D93" s="227">
        <v>2.4249999999999998</v>
      </c>
      <c r="E93" s="207"/>
      <c r="F93" s="202">
        <v>43555</v>
      </c>
      <c r="G93" s="208">
        <v>17693.599999999999</v>
      </c>
      <c r="H93" s="208">
        <v>17693.599999999999</v>
      </c>
      <c r="I93" s="208">
        <v>17693.599999999999</v>
      </c>
      <c r="J93" s="56">
        <v>75.11</v>
      </c>
      <c r="K93" s="203"/>
      <c r="L93" s="204">
        <f t="shared" si="5"/>
        <v>127.00999999999999</v>
      </c>
      <c r="M93" s="56">
        <v>51.9</v>
      </c>
      <c r="N93" s="47"/>
    </row>
    <row r="94" spans="1:14" ht="15" customHeight="1" x14ac:dyDescent="0.25">
      <c r="A94" s="205"/>
      <c r="C94" s="206" t="s">
        <v>133</v>
      </c>
      <c r="D94" s="227">
        <v>2.4249999999999998</v>
      </c>
      <c r="E94" s="207"/>
      <c r="F94" s="202">
        <v>43555</v>
      </c>
      <c r="G94" s="209">
        <v>65053.14</v>
      </c>
      <c r="H94" s="209">
        <v>65053.14</v>
      </c>
      <c r="I94" s="209">
        <v>65053.14</v>
      </c>
      <c r="J94" s="56">
        <v>302.89999999999998</v>
      </c>
      <c r="K94" s="203"/>
      <c r="L94" s="204">
        <f t="shared" si="5"/>
        <v>547.08999999999992</v>
      </c>
      <c r="M94" s="56">
        <v>244.19</v>
      </c>
      <c r="N94" s="47"/>
    </row>
    <row r="95" spans="1:14" x14ac:dyDescent="0.25">
      <c r="A95" s="198"/>
      <c r="C95" s="200" t="s">
        <v>184</v>
      </c>
      <c r="D95" s="227">
        <v>2.4249999999999998</v>
      </c>
      <c r="E95" s="207"/>
      <c r="F95" s="202">
        <v>43555</v>
      </c>
      <c r="G95" s="56">
        <v>24556.5</v>
      </c>
      <c r="H95" s="56">
        <v>24556.5</v>
      </c>
      <c r="I95" s="56">
        <v>24556.5</v>
      </c>
      <c r="J95" s="56" t="s">
        <v>104</v>
      </c>
      <c r="K95" s="203"/>
      <c r="L95" s="56" t="s">
        <v>104</v>
      </c>
      <c r="M95" s="56" t="s">
        <v>104</v>
      </c>
      <c r="N95" s="47"/>
    </row>
    <row r="96" spans="1:14" x14ac:dyDescent="0.25">
      <c r="A96" s="47"/>
      <c r="C96" s="200" t="s">
        <v>105</v>
      </c>
      <c r="D96" s="227">
        <v>2.4249999999999998</v>
      </c>
      <c r="E96" s="207"/>
      <c r="F96" s="202">
        <v>43555</v>
      </c>
      <c r="G96" s="209">
        <v>643162.97</v>
      </c>
      <c r="H96" s="209">
        <v>643162.97</v>
      </c>
      <c r="I96" s="209">
        <v>643162.97</v>
      </c>
      <c r="J96" s="56">
        <v>3001.88</v>
      </c>
      <c r="K96" s="22"/>
      <c r="L96" s="204">
        <f>SUM(J96+M96)</f>
        <v>5439.29</v>
      </c>
      <c r="M96" s="56">
        <v>2437.41</v>
      </c>
      <c r="N96" s="47"/>
    </row>
    <row r="97" spans="1:14" s="47" customFormat="1" ht="10.8" x14ac:dyDescent="0.2">
      <c r="A97" s="198"/>
      <c r="B97" s="199"/>
      <c r="C97" s="200" t="s">
        <v>40</v>
      </c>
      <c r="D97" s="227">
        <v>2.4249999999999998</v>
      </c>
      <c r="E97" s="207"/>
      <c r="F97" s="202">
        <v>43555</v>
      </c>
      <c r="G97" s="209">
        <v>569767.06000000006</v>
      </c>
      <c r="H97" s="209">
        <v>569767.06000000006</v>
      </c>
      <c r="I97" s="209">
        <v>569767.06000000006</v>
      </c>
      <c r="J97" s="56">
        <v>2639.21</v>
      </c>
      <c r="K97" s="22"/>
      <c r="L97" s="204">
        <f>SUM(J97+M97)</f>
        <v>4193.5</v>
      </c>
      <c r="M97" s="56">
        <v>1554.29</v>
      </c>
    </row>
    <row r="98" spans="1:14" s="47" customFormat="1" ht="10.8" x14ac:dyDescent="0.2">
      <c r="A98" s="198"/>
      <c r="B98" s="199"/>
      <c r="C98" s="200" t="s">
        <v>92</v>
      </c>
      <c r="D98" s="227">
        <v>2.4249999999999998</v>
      </c>
      <c r="E98" s="207"/>
      <c r="F98" s="202">
        <v>43555</v>
      </c>
      <c r="G98" s="22">
        <v>2025420.32</v>
      </c>
      <c r="H98" s="22">
        <v>2025420.32</v>
      </c>
      <c r="I98" s="22">
        <v>2025420.32</v>
      </c>
      <c r="J98" s="56" t="s">
        <v>104</v>
      </c>
      <c r="K98" s="203"/>
      <c r="L98" s="56" t="s">
        <v>104</v>
      </c>
      <c r="M98" s="56" t="s">
        <v>104</v>
      </c>
    </row>
    <row r="99" spans="1:14" s="47" customFormat="1" ht="10.8" x14ac:dyDescent="0.2">
      <c r="A99" s="205"/>
      <c r="B99" s="199"/>
      <c r="C99" s="206" t="s">
        <v>41</v>
      </c>
      <c r="D99" s="227">
        <v>2.4249999999999998</v>
      </c>
      <c r="E99" s="207"/>
      <c r="F99" s="202">
        <v>43555</v>
      </c>
      <c r="G99" s="209">
        <v>188664.92</v>
      </c>
      <c r="H99" s="209">
        <v>188664.92</v>
      </c>
      <c r="I99" s="209">
        <v>188664.92</v>
      </c>
      <c r="J99" s="56">
        <v>840.69</v>
      </c>
      <c r="K99" s="22"/>
      <c r="L99" s="204">
        <f>SUM(J99+M99)</f>
        <v>1433.8200000000002</v>
      </c>
      <c r="M99" s="56">
        <v>593.13</v>
      </c>
    </row>
    <row r="100" spans="1:14" s="47" customFormat="1" ht="10.8" x14ac:dyDescent="0.2">
      <c r="A100" s="198"/>
      <c r="B100" s="199"/>
      <c r="C100" s="200" t="s">
        <v>42</v>
      </c>
      <c r="D100" s="227">
        <v>2.4249999999999998</v>
      </c>
      <c r="E100" s="207"/>
      <c r="F100" s="202">
        <v>43555</v>
      </c>
      <c r="G100" s="209">
        <v>87812.97</v>
      </c>
      <c r="H100" s="209">
        <v>87812.97</v>
      </c>
      <c r="I100" s="209">
        <v>87812.97</v>
      </c>
      <c r="J100" s="56">
        <v>437.28</v>
      </c>
      <c r="K100" s="22"/>
      <c r="L100" s="204">
        <f t="shared" ref="L100:L103" si="7">SUM(J100+M100)</f>
        <v>739.16</v>
      </c>
      <c r="M100" s="56">
        <v>301.88</v>
      </c>
    </row>
    <row r="101" spans="1:14" s="47" customFormat="1" ht="10.8" x14ac:dyDescent="0.2">
      <c r="A101" s="198"/>
      <c r="B101" s="199"/>
      <c r="C101" s="200" t="s">
        <v>43</v>
      </c>
      <c r="D101" s="227">
        <v>2.4249999999999998</v>
      </c>
      <c r="E101" s="207"/>
      <c r="F101" s="202">
        <v>43555</v>
      </c>
      <c r="G101" s="209">
        <v>1327861.6299999999</v>
      </c>
      <c r="H101" s="209">
        <v>1327861.6299999999</v>
      </c>
      <c r="I101" s="209">
        <v>1327861.6299999999</v>
      </c>
      <c r="J101" s="56">
        <v>5864.3</v>
      </c>
      <c r="K101" s="22"/>
      <c r="L101" s="204">
        <f t="shared" si="7"/>
        <v>10489.04</v>
      </c>
      <c r="M101" s="56">
        <v>4624.74</v>
      </c>
    </row>
    <row r="102" spans="1:14" s="47" customFormat="1" ht="10.8" x14ac:dyDescent="0.2">
      <c r="A102" s="198"/>
      <c r="B102" s="210"/>
      <c r="C102" s="200" t="s">
        <v>44</v>
      </c>
      <c r="D102" s="227">
        <v>2.4249999999999998</v>
      </c>
      <c r="E102" s="207"/>
      <c r="F102" s="202">
        <v>43555</v>
      </c>
      <c r="G102" s="209">
        <v>45293.54</v>
      </c>
      <c r="H102" s="209">
        <v>45293.54</v>
      </c>
      <c r="I102" s="209">
        <v>45293.54</v>
      </c>
      <c r="J102" s="56">
        <v>209.9</v>
      </c>
      <c r="K102" s="22"/>
      <c r="L102" s="204">
        <f t="shared" si="7"/>
        <v>385.56</v>
      </c>
      <c r="M102" s="56">
        <v>175.66</v>
      </c>
    </row>
    <row r="103" spans="1:14" s="47" customFormat="1" ht="10.199999999999999" customHeight="1" x14ac:dyDescent="0.2">
      <c r="A103" s="198"/>
      <c r="B103" s="199"/>
      <c r="C103" s="200" t="s">
        <v>45</v>
      </c>
      <c r="D103" s="227">
        <v>2.4249999999999998</v>
      </c>
      <c r="E103" s="207"/>
      <c r="F103" s="202">
        <v>43555</v>
      </c>
      <c r="G103" s="209">
        <v>141897.01999999999</v>
      </c>
      <c r="H103" s="209">
        <v>141897.01999999999</v>
      </c>
      <c r="I103" s="209">
        <v>141897.01999999999</v>
      </c>
      <c r="J103" s="56">
        <v>660.84</v>
      </c>
      <c r="K103" s="22"/>
      <c r="L103" s="204">
        <f t="shared" si="7"/>
        <v>1280.3600000000001</v>
      </c>
      <c r="M103" s="56">
        <v>619.52</v>
      </c>
    </row>
    <row r="104" spans="1:14" s="47" customFormat="1" ht="12" customHeight="1" x14ac:dyDescent="0.2">
      <c r="A104" s="198"/>
      <c r="B104" s="199"/>
      <c r="C104" s="200" t="s">
        <v>93</v>
      </c>
      <c r="D104" s="227">
        <v>2.4249999999999998</v>
      </c>
      <c r="E104" s="207"/>
      <c r="F104" s="202">
        <v>43555</v>
      </c>
      <c r="G104" s="22">
        <v>7051.04</v>
      </c>
      <c r="H104" s="22">
        <v>7051.04</v>
      </c>
      <c r="I104" s="22">
        <v>7051.04</v>
      </c>
      <c r="J104" s="56" t="s">
        <v>104</v>
      </c>
      <c r="K104" s="22"/>
      <c r="L104" s="56" t="s">
        <v>104</v>
      </c>
      <c r="M104" s="56" t="s">
        <v>104</v>
      </c>
      <c r="N104" s="212"/>
    </row>
    <row r="105" spans="1:14" s="47" customFormat="1" ht="10.8" x14ac:dyDescent="0.2">
      <c r="A105" s="198"/>
      <c r="B105" s="211"/>
      <c r="C105" s="200" t="s">
        <v>86</v>
      </c>
      <c r="D105" s="227">
        <v>2.4249999999999998</v>
      </c>
      <c r="E105" s="207"/>
      <c r="F105" s="202">
        <v>43555</v>
      </c>
      <c r="G105" s="22">
        <v>1</v>
      </c>
      <c r="H105" s="22">
        <v>1</v>
      </c>
      <c r="I105" s="22">
        <v>1</v>
      </c>
      <c r="J105" s="56" t="s">
        <v>104</v>
      </c>
      <c r="K105" s="22"/>
      <c r="L105" s="56" t="s">
        <v>104</v>
      </c>
      <c r="M105" s="56" t="s">
        <v>104</v>
      </c>
    </row>
    <row r="106" spans="1:14" s="47" customFormat="1" ht="10.8" x14ac:dyDescent="0.2">
      <c r="A106" s="198"/>
      <c r="B106" s="199"/>
      <c r="C106" s="200" t="s">
        <v>46</v>
      </c>
      <c r="D106" s="227">
        <v>2.4249999999999998</v>
      </c>
      <c r="E106" s="207"/>
      <c r="F106" s="202">
        <v>43555</v>
      </c>
      <c r="G106" s="209">
        <v>1607645.67</v>
      </c>
      <c r="H106" s="209">
        <v>1607645.67</v>
      </c>
      <c r="I106" s="209">
        <v>1607645.67</v>
      </c>
      <c r="J106" s="56" t="s">
        <v>104</v>
      </c>
      <c r="K106" s="22"/>
      <c r="L106" s="56" t="s">
        <v>104</v>
      </c>
      <c r="M106" s="56" t="s">
        <v>104</v>
      </c>
    </row>
    <row r="107" spans="1:14" s="47" customFormat="1" ht="10.8" x14ac:dyDescent="0.2">
      <c r="A107" s="198"/>
      <c r="B107" s="199"/>
      <c r="C107" s="200" t="s">
        <v>47</v>
      </c>
      <c r="D107" s="227">
        <v>2.4249999999999998</v>
      </c>
      <c r="E107" s="207"/>
      <c r="F107" s="202">
        <v>43555</v>
      </c>
      <c r="G107" s="209">
        <v>202387.71</v>
      </c>
      <c r="H107" s="209">
        <v>202387.71</v>
      </c>
      <c r="I107" s="209">
        <v>202387.71</v>
      </c>
      <c r="J107" s="56">
        <v>791.25</v>
      </c>
      <c r="K107" s="22"/>
      <c r="L107" s="204">
        <f>SUM(J107+M107)</f>
        <v>1366.3600000000001</v>
      </c>
      <c r="M107" s="56">
        <v>575.11</v>
      </c>
    </row>
    <row r="108" spans="1:14" s="47" customFormat="1" ht="10.8" x14ac:dyDescent="0.2">
      <c r="A108" s="198"/>
      <c r="B108" s="199"/>
      <c r="C108" s="200" t="s">
        <v>48</v>
      </c>
      <c r="D108" s="227">
        <v>2.4249999999999998</v>
      </c>
      <c r="E108" s="207"/>
      <c r="F108" s="202">
        <v>43555</v>
      </c>
      <c r="G108" s="209">
        <v>268302.53000000003</v>
      </c>
      <c r="H108" s="209">
        <v>268302.53000000003</v>
      </c>
      <c r="I108" s="209">
        <v>268302.53000000003</v>
      </c>
      <c r="J108" s="56" t="s">
        <v>104</v>
      </c>
      <c r="K108" s="22"/>
      <c r="L108" s="56" t="s">
        <v>104</v>
      </c>
      <c r="M108" s="56" t="s">
        <v>104</v>
      </c>
    </row>
    <row r="109" spans="1:14" s="212" customFormat="1" ht="10.8" x14ac:dyDescent="0.2">
      <c r="A109" s="198"/>
      <c r="B109" s="199"/>
      <c r="C109" s="200" t="s">
        <v>49</v>
      </c>
      <c r="D109" s="227">
        <v>2.4249999999999998</v>
      </c>
      <c r="E109" s="207"/>
      <c r="F109" s="202">
        <v>43555</v>
      </c>
      <c r="G109" s="209">
        <v>38731.86</v>
      </c>
      <c r="H109" s="209">
        <v>38731.86</v>
      </c>
      <c r="I109" s="209">
        <v>38731.86</v>
      </c>
      <c r="J109" s="56">
        <v>180.35</v>
      </c>
      <c r="K109" s="22"/>
      <c r="L109" s="204">
        <f>SUM(J109+M109)</f>
        <v>325.74</v>
      </c>
      <c r="M109" s="56">
        <v>145.38999999999999</v>
      </c>
      <c r="N109" s="201"/>
    </row>
    <row r="110" spans="1:14" s="47" customFormat="1" ht="10.8" x14ac:dyDescent="0.2">
      <c r="A110" s="198"/>
      <c r="B110" s="199"/>
      <c r="C110" s="200" t="s">
        <v>50</v>
      </c>
      <c r="D110" s="227">
        <v>2.4249999999999998</v>
      </c>
      <c r="E110" s="207"/>
      <c r="F110" s="202">
        <v>43555</v>
      </c>
      <c r="G110" s="22">
        <v>366943.26</v>
      </c>
      <c r="H110" s="22">
        <v>366943.26</v>
      </c>
      <c r="I110" s="22">
        <v>366943.26</v>
      </c>
      <c r="J110" s="56">
        <v>1708.55</v>
      </c>
      <c r="K110" s="203"/>
      <c r="L110" s="204">
        <f>SUM(J110+M110)</f>
        <v>3095.84</v>
      </c>
      <c r="M110" s="56">
        <v>1387.29</v>
      </c>
      <c r="N110" s="198"/>
    </row>
    <row r="111" spans="1:14" s="47" customFormat="1" ht="10.8" x14ac:dyDescent="0.2">
      <c r="A111" s="205"/>
      <c r="B111" s="199"/>
      <c r="C111" s="200" t="s">
        <v>51</v>
      </c>
      <c r="D111" s="227">
        <v>2.4249999999999998</v>
      </c>
      <c r="E111" s="207"/>
      <c r="F111" s="202">
        <v>43555</v>
      </c>
      <c r="G111" s="209">
        <v>1041.27</v>
      </c>
      <c r="H111" s="209">
        <v>1041.27</v>
      </c>
      <c r="I111" s="209">
        <v>1041.27</v>
      </c>
      <c r="J111" s="56" t="s">
        <v>104</v>
      </c>
      <c r="K111" s="22"/>
      <c r="L111" s="56" t="s">
        <v>104</v>
      </c>
      <c r="M111" s="56" t="s">
        <v>104</v>
      </c>
      <c r="N111" s="201"/>
    </row>
    <row r="112" spans="1:14" s="47" customFormat="1" ht="10.8" x14ac:dyDescent="0.2">
      <c r="A112" s="198"/>
      <c r="B112" s="199"/>
      <c r="C112" s="200" t="s">
        <v>52</v>
      </c>
      <c r="D112" s="227">
        <v>2.4249999999999998</v>
      </c>
      <c r="E112" s="207"/>
      <c r="F112" s="202">
        <v>43555</v>
      </c>
      <c r="G112" s="22">
        <v>214662.58</v>
      </c>
      <c r="H112" s="22">
        <v>214662.58</v>
      </c>
      <c r="I112" s="22">
        <v>214662.58</v>
      </c>
      <c r="J112" s="56">
        <v>1747.36</v>
      </c>
      <c r="K112" s="203"/>
      <c r="L112" s="204">
        <f>SUM(J112+ M112)</f>
        <v>5830.19</v>
      </c>
      <c r="M112" s="56">
        <v>4082.83</v>
      </c>
      <c r="N112" s="201"/>
    </row>
    <row r="113" spans="1:14" s="47" customFormat="1" ht="10.8" x14ac:dyDescent="0.2">
      <c r="A113" s="205"/>
      <c r="B113" s="199"/>
      <c r="C113" s="200" t="s">
        <v>53</v>
      </c>
      <c r="D113" s="227">
        <v>2.4249999999999998</v>
      </c>
      <c r="E113" s="207"/>
      <c r="F113" s="202">
        <v>43555</v>
      </c>
      <c r="G113" s="22">
        <v>66017.42</v>
      </c>
      <c r="H113" s="22">
        <v>66017.42</v>
      </c>
      <c r="I113" s="22">
        <v>66017.42</v>
      </c>
      <c r="J113" s="214">
        <v>307.38</v>
      </c>
      <c r="K113" s="22"/>
      <c r="L113" s="204">
        <f t="shared" ref="L113:L114" si="8">SUM(J113+ M113)</f>
        <v>542.88</v>
      </c>
      <c r="M113" s="214">
        <v>235.5</v>
      </c>
    </row>
    <row r="114" spans="1:14" s="201" customFormat="1" ht="12" customHeight="1" x14ac:dyDescent="0.2">
      <c r="A114" s="198"/>
      <c r="B114" s="199"/>
      <c r="C114" s="215"/>
      <c r="D114" s="216"/>
      <c r="E114" s="47"/>
      <c r="F114" s="54"/>
      <c r="G114" s="217">
        <f>SUM(G92:G113)</f>
        <v>9455623.9299999978</v>
      </c>
      <c r="H114" s="217">
        <f>SUM(H92:H113)</f>
        <v>9455623.9299999978</v>
      </c>
      <c r="I114" s="217">
        <f>SUM(I92:I113)</f>
        <v>9455623.9299999978</v>
      </c>
      <c r="J114" s="218">
        <f>SUM(J92:J113)</f>
        <v>24902.87</v>
      </c>
      <c r="K114" s="217"/>
      <c r="L114" s="219">
        <f t="shared" si="8"/>
        <v>46750.67</v>
      </c>
      <c r="M114" s="218">
        <f>SUM(M92:M113)</f>
        <v>21847.799999999996</v>
      </c>
      <c r="N114" s="47"/>
    </row>
    <row r="115" spans="1:14" s="198" customFormat="1" x14ac:dyDescent="0.25">
      <c r="A115" s="193"/>
      <c r="B115" s="199"/>
      <c r="C115" s="194"/>
      <c r="D115" s="155"/>
      <c r="E115" s="45"/>
      <c r="F115" s="42"/>
      <c r="G115" s="176"/>
      <c r="H115" s="181"/>
      <c r="I115" s="181"/>
      <c r="J115" s="178"/>
      <c r="K115" s="43"/>
      <c r="L115" s="204"/>
      <c r="M115" s="178"/>
      <c r="N115" s="45"/>
    </row>
    <row r="116" spans="1:14" s="201" customFormat="1" x14ac:dyDescent="0.25">
      <c r="A116" s="106" t="s">
        <v>54</v>
      </c>
      <c r="B116" s="213"/>
      <c r="C116" s="144"/>
      <c r="D116" s="155"/>
      <c r="E116" s="26"/>
      <c r="F116" s="46"/>
      <c r="G116" s="176">
        <v>104955526.59999999</v>
      </c>
      <c r="H116" s="176">
        <v>104956320.77</v>
      </c>
      <c r="I116" s="181">
        <v>104938162.66</v>
      </c>
      <c r="J116" s="178">
        <v>608016.78</v>
      </c>
      <c r="K116" s="3"/>
      <c r="L116" s="229">
        <v>1087961.05</v>
      </c>
      <c r="M116" s="178">
        <v>479944.27</v>
      </c>
      <c r="N116" s="41"/>
    </row>
    <row r="117" spans="1:14" s="201" customFormat="1" x14ac:dyDescent="0.25">
      <c r="A117" s="26"/>
      <c r="B117" s="199"/>
      <c r="C117" s="143"/>
      <c r="D117" s="151"/>
      <c r="E117" s="73"/>
      <c r="F117" s="72"/>
      <c r="G117" s="176"/>
      <c r="H117" s="181"/>
      <c r="I117" s="181"/>
      <c r="J117" s="178"/>
      <c r="K117" s="28"/>
      <c r="L117" s="204"/>
      <c r="M117" s="178"/>
      <c r="N117" s="45"/>
    </row>
    <row r="118" spans="1:14" s="47" customFormat="1" x14ac:dyDescent="0.25">
      <c r="A118" s="35"/>
      <c r="B118" s="213"/>
      <c r="C118" s="144"/>
      <c r="D118" s="157"/>
      <c r="E118" s="26"/>
      <c r="F118" s="27"/>
      <c r="G118" s="178"/>
      <c r="H118" s="185"/>
      <c r="I118" s="181"/>
      <c r="J118" s="178"/>
      <c r="K118" s="3"/>
      <c r="L118" s="189"/>
      <c r="M118" s="178"/>
      <c r="N118" s="45"/>
    </row>
    <row r="119" spans="1:14" s="47" customFormat="1" x14ac:dyDescent="0.25">
      <c r="A119" s="26"/>
      <c r="B119" s="199"/>
      <c r="C119" s="148"/>
      <c r="D119" s="155"/>
      <c r="E119" s="45"/>
      <c r="F119" s="42"/>
      <c r="G119" s="182"/>
      <c r="H119" s="181"/>
      <c r="I119" s="181"/>
      <c r="J119" s="178"/>
      <c r="K119" s="3"/>
      <c r="L119" s="189"/>
      <c r="M119" s="178"/>
      <c r="N119" s="45"/>
    </row>
    <row r="120" spans="1:14" s="45" customFormat="1" x14ac:dyDescent="0.25">
      <c r="A120" s="44"/>
      <c r="B120" s="132"/>
      <c r="C120" s="148"/>
      <c r="D120" s="155"/>
      <c r="F120" s="42"/>
      <c r="G120" s="182"/>
      <c r="H120" s="181"/>
      <c r="I120" s="181"/>
      <c r="J120" s="178"/>
      <c r="K120" s="3"/>
      <c r="L120" s="189"/>
      <c r="M120" s="178"/>
    </row>
    <row r="121" spans="1:14" s="41" customFormat="1" x14ac:dyDescent="0.25">
      <c r="A121" s="44"/>
      <c r="B121" s="132"/>
      <c r="C121" s="148"/>
      <c r="D121" s="155"/>
      <c r="E121" s="45"/>
      <c r="F121" s="42"/>
      <c r="G121" s="182"/>
      <c r="H121" s="181"/>
      <c r="I121" s="181"/>
      <c r="J121" s="178"/>
      <c r="K121" s="3"/>
      <c r="L121" s="189"/>
      <c r="M121" s="178"/>
      <c r="N121" s="45"/>
    </row>
    <row r="122" spans="1:14" s="45" customFormat="1" x14ac:dyDescent="0.25">
      <c r="A122" s="44"/>
      <c r="B122" s="132"/>
      <c r="C122" s="148"/>
      <c r="D122" s="155"/>
      <c r="E122" s="26"/>
      <c r="F122" s="27"/>
      <c r="G122" s="178"/>
      <c r="H122" s="185"/>
      <c r="I122" s="181"/>
      <c r="J122" s="178"/>
      <c r="K122" s="3"/>
      <c r="L122" s="189"/>
      <c r="M122" s="178"/>
    </row>
    <row r="123" spans="1:14" s="45" customFormat="1" x14ac:dyDescent="0.25">
      <c r="A123" s="26"/>
      <c r="B123" s="132"/>
      <c r="C123" s="144"/>
      <c r="D123" s="157"/>
      <c r="E123" s="26"/>
      <c r="F123" s="27"/>
      <c r="G123" s="178"/>
      <c r="H123" s="185"/>
      <c r="I123" s="181"/>
      <c r="J123" s="178"/>
      <c r="K123" s="3"/>
      <c r="L123" s="189"/>
      <c r="M123" s="178"/>
    </row>
    <row r="124" spans="1:14" s="45" customFormat="1" x14ac:dyDescent="0.25">
      <c r="A124" s="26"/>
      <c r="B124" s="132"/>
      <c r="C124" s="144"/>
      <c r="D124" s="157"/>
      <c r="E124" s="26"/>
      <c r="F124" s="27"/>
      <c r="G124" s="178"/>
      <c r="H124" s="185"/>
      <c r="I124" s="181"/>
      <c r="J124" s="178"/>
      <c r="K124" s="3"/>
      <c r="L124" s="189"/>
      <c r="M124" s="178"/>
    </row>
    <row r="125" spans="1:14" s="45" customFormat="1" x14ac:dyDescent="0.25">
      <c r="A125" s="26"/>
      <c r="B125" s="132"/>
      <c r="C125" s="144"/>
      <c r="D125" s="157"/>
      <c r="E125" s="26"/>
      <c r="F125" s="27"/>
      <c r="G125" s="178"/>
      <c r="H125" s="185"/>
      <c r="I125" s="181"/>
      <c r="J125" s="178"/>
      <c r="K125" s="3"/>
      <c r="L125" s="189"/>
      <c r="M125" s="178"/>
    </row>
    <row r="126" spans="1:14" s="45" customFormat="1" x14ac:dyDescent="0.25">
      <c r="A126" s="26"/>
      <c r="B126" s="132"/>
      <c r="C126" s="144"/>
      <c r="D126" s="157"/>
      <c r="E126" s="26"/>
      <c r="F126" s="27"/>
      <c r="G126" s="178"/>
      <c r="H126" s="185"/>
      <c r="I126" s="181"/>
      <c r="J126" s="178"/>
      <c r="K126" s="3"/>
      <c r="L126" s="189"/>
      <c r="M126" s="178"/>
    </row>
    <row r="127" spans="1:14" s="45" customFormat="1" ht="8.25" customHeight="1" x14ac:dyDescent="0.25">
      <c r="A127" s="26"/>
      <c r="B127" s="170"/>
      <c r="C127" s="144"/>
      <c r="D127" s="157"/>
      <c r="E127" s="26"/>
      <c r="F127" s="27"/>
      <c r="G127" s="178"/>
      <c r="H127" s="185"/>
      <c r="I127" s="181"/>
      <c r="J127" s="178"/>
      <c r="K127" s="3"/>
      <c r="L127" s="189"/>
      <c r="M127" s="178"/>
    </row>
    <row r="128" spans="1:14" s="45" customFormat="1" x14ac:dyDescent="0.25">
      <c r="A128" s="26"/>
      <c r="B128" s="170"/>
      <c r="C128" s="144"/>
      <c r="D128" s="157"/>
      <c r="E128" s="26"/>
      <c r="F128" s="27"/>
      <c r="G128" s="178"/>
      <c r="H128" s="185"/>
      <c r="I128" s="181"/>
      <c r="J128" s="178"/>
      <c r="K128" s="3"/>
      <c r="L128" s="189"/>
      <c r="M128" s="178"/>
      <c r="N128" s="41"/>
    </row>
    <row r="129" spans="1:14" s="45" customFormat="1" x14ac:dyDescent="0.25">
      <c r="A129" s="26"/>
      <c r="B129" s="132"/>
      <c r="C129" s="144"/>
      <c r="D129" s="157"/>
      <c r="E129" s="26"/>
      <c r="F129" s="27"/>
      <c r="G129" s="178"/>
      <c r="H129" s="185"/>
      <c r="I129" s="181"/>
      <c r="J129" s="178"/>
      <c r="K129" s="3"/>
      <c r="L129" s="189"/>
      <c r="M129" s="178"/>
    </row>
    <row r="130" spans="1:14" s="45" customFormat="1" x14ac:dyDescent="0.25">
      <c r="A130" s="26"/>
      <c r="B130" s="132"/>
      <c r="C130" s="144"/>
      <c r="D130" s="157"/>
      <c r="E130" s="26"/>
      <c r="F130" s="27"/>
      <c r="G130" s="178"/>
      <c r="H130" s="185"/>
      <c r="I130" s="181"/>
      <c r="J130" s="178"/>
      <c r="K130" s="3"/>
      <c r="L130" s="189"/>
      <c r="M130" s="178"/>
      <c r="N130" s="41"/>
    </row>
    <row r="131" spans="1:14" s="45" customFormat="1" x14ac:dyDescent="0.25">
      <c r="A131" s="26"/>
      <c r="B131" s="132"/>
      <c r="C131" s="144"/>
      <c r="D131" s="157"/>
      <c r="E131" s="26"/>
      <c r="F131" s="27"/>
      <c r="G131" s="178"/>
      <c r="H131" s="185"/>
      <c r="I131" s="181"/>
      <c r="J131" s="178"/>
      <c r="K131" s="3"/>
      <c r="L131" s="189"/>
      <c r="M131" s="178"/>
      <c r="N131"/>
    </row>
    <row r="132" spans="1:14" s="45" customFormat="1" x14ac:dyDescent="0.25">
      <c r="A132" s="26"/>
      <c r="B132" s="132"/>
      <c r="C132" s="144"/>
      <c r="D132" s="157"/>
      <c r="E132" s="26"/>
      <c r="F132" s="27"/>
      <c r="G132" s="178"/>
      <c r="H132" s="185"/>
      <c r="I132" s="181"/>
      <c r="J132" s="178"/>
      <c r="K132" s="3"/>
      <c r="L132" s="189"/>
      <c r="M132" s="178"/>
      <c r="N132"/>
    </row>
  </sheetData>
  <phoneticPr fontId="5" type="noConversion"/>
  <pageMargins left="0" right="0" top="0.73402777799999996" bottom="0.5" header="0.5" footer="0.5"/>
  <pageSetup paperSize="5" firstPageNumber="2" orientation="landscape" useFirstPageNumber="1" r:id="rId1"/>
  <headerFooter alignWithMargins="0">
    <oddHeader>&amp;CTaylor County
Security Holdings</oddHeader>
    <oddFooter>&amp;C&amp;P</oddFooter>
  </headerFooter>
  <cellWatches>
    <cellWatch r="C48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0"/>
  <sheetViews>
    <sheetView zoomScaleNormal="100" workbookViewId="0">
      <selection activeCell="Q63" sqref="Q63"/>
    </sheetView>
  </sheetViews>
  <sheetFormatPr defaultColWidth="9.109375" defaultRowHeight="13.2" outlineLevelRow="1" x14ac:dyDescent="0.25"/>
  <cols>
    <col min="1" max="1" width="21.6640625" style="47" customWidth="1"/>
    <col min="2" max="2" width="15" style="47" customWidth="1"/>
    <col min="3" max="3" width="11.5546875" style="50" customWidth="1"/>
    <col min="4" max="4" width="11.5546875" style="76" customWidth="1"/>
    <col min="5" max="5" width="2.33203125" style="47" customWidth="1"/>
    <col min="6" max="6" width="16.109375" style="22" bestFit="1" customWidth="1"/>
    <col min="7" max="7" width="8.109375" style="48" customWidth="1"/>
    <col min="8" max="8" width="15" style="22" customWidth="1"/>
    <col min="9" max="9" width="1.5546875" style="51" customWidth="1"/>
    <col min="10" max="10" width="16.109375" style="22" bestFit="1" customWidth="1"/>
    <col min="11" max="11" width="9.44140625" style="48" bestFit="1" customWidth="1"/>
    <col min="12" max="12" width="17.5546875" style="22" customWidth="1"/>
    <col min="13" max="13" width="1.44140625" style="22" customWidth="1"/>
    <col min="14" max="14" width="16.33203125" style="103" customWidth="1"/>
    <col min="15" max="16384" width="9.109375" style="71"/>
  </cols>
  <sheetData>
    <row r="1" spans="1:256" x14ac:dyDescent="0.25">
      <c r="A1"/>
      <c r="B1" s="49"/>
      <c r="I1" s="101"/>
      <c r="M1" s="99"/>
    </row>
    <row r="2" spans="1:256" s="83" customFormat="1" x14ac:dyDescent="0.25">
      <c r="B2" s="87"/>
      <c r="C2" s="82"/>
      <c r="D2" s="81"/>
      <c r="E2" s="81"/>
      <c r="F2" s="58"/>
      <c r="G2" s="90">
        <v>43435</v>
      </c>
      <c r="H2" s="58"/>
      <c r="I2" s="96"/>
      <c r="J2" s="58"/>
      <c r="K2" s="90">
        <v>43525</v>
      </c>
      <c r="L2" s="58"/>
      <c r="M2" s="96"/>
      <c r="N2" s="103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spans="1:256" s="83" customFormat="1" x14ac:dyDescent="0.25">
      <c r="A3" s="81"/>
      <c r="B3" s="81"/>
      <c r="C3" s="82"/>
      <c r="D3" s="81"/>
      <c r="E3" s="81"/>
      <c r="F3" s="58"/>
      <c r="G3" s="84"/>
      <c r="H3" s="58"/>
      <c r="I3" s="96"/>
      <c r="J3" s="58"/>
      <c r="K3" s="84"/>
      <c r="L3" s="58"/>
      <c r="M3" s="96"/>
      <c r="N3" s="103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pans="1:256" s="83" customFormat="1" x14ac:dyDescent="0.25">
      <c r="A4" s="81" t="s">
        <v>55</v>
      </c>
      <c r="B4" s="88" t="s">
        <v>20</v>
      </c>
      <c r="C4" s="82" t="s">
        <v>21</v>
      </c>
      <c r="D4" s="81" t="s">
        <v>56</v>
      </c>
      <c r="E4" s="81"/>
      <c r="F4" s="58" t="s">
        <v>57</v>
      </c>
      <c r="G4" s="84" t="s">
        <v>58</v>
      </c>
      <c r="H4" s="58"/>
      <c r="I4" s="96"/>
      <c r="J4" s="58" t="s">
        <v>57</v>
      </c>
      <c r="K4" s="84" t="s">
        <v>58</v>
      </c>
      <c r="L4" s="58"/>
      <c r="M4" s="96"/>
      <c r="N4" s="103" t="s">
        <v>59</v>
      </c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spans="1:256" s="83" customFormat="1" ht="13.5" customHeight="1" x14ac:dyDescent="0.25">
      <c r="A5" s="81"/>
      <c r="B5" s="88" t="s">
        <v>28</v>
      </c>
      <c r="C5" s="82" t="s">
        <v>29</v>
      </c>
      <c r="D5" s="81" t="s">
        <v>60</v>
      </c>
      <c r="E5" s="81"/>
      <c r="F5" s="58" t="s">
        <v>61</v>
      </c>
      <c r="G5" s="84" t="s">
        <v>62</v>
      </c>
      <c r="H5" s="58" t="s">
        <v>63</v>
      </c>
      <c r="I5" s="96"/>
      <c r="J5" s="58" t="s">
        <v>61</v>
      </c>
      <c r="K5" s="84" t="s">
        <v>62</v>
      </c>
      <c r="L5" s="58" t="s">
        <v>63</v>
      </c>
      <c r="M5" s="96"/>
      <c r="N5" s="103" t="s">
        <v>18</v>
      </c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spans="1:256" s="83" customFormat="1" ht="5.25" customHeight="1" x14ac:dyDescent="0.25">
      <c r="A6" s="93"/>
      <c r="B6" s="94"/>
      <c r="C6" s="95"/>
      <c r="D6" s="93"/>
      <c r="E6" s="93"/>
      <c r="F6" s="96"/>
      <c r="G6" s="102"/>
      <c r="H6" s="96"/>
      <c r="I6" s="96"/>
      <c r="J6" s="96"/>
      <c r="K6" s="102"/>
      <c r="L6" s="96"/>
      <c r="M6" s="96"/>
      <c r="N6" s="104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pans="1:256" s="14" customFormat="1" outlineLevel="1" x14ac:dyDescent="0.25">
      <c r="A7" s="36" t="s">
        <v>34</v>
      </c>
      <c r="B7" s="47" t="s">
        <v>139</v>
      </c>
      <c r="C7" s="67"/>
      <c r="D7" s="77">
        <v>43555</v>
      </c>
      <c r="E7" s="52"/>
      <c r="F7" s="22">
        <v>7297011.71</v>
      </c>
      <c r="G7" s="129">
        <f>+H7/F7</f>
        <v>1</v>
      </c>
      <c r="H7" s="22">
        <v>7297011.71</v>
      </c>
      <c r="I7" s="101" t="s">
        <v>65</v>
      </c>
      <c r="J7" s="22">
        <v>17078371.289999999</v>
      </c>
      <c r="K7" s="129">
        <f>+L7/J7</f>
        <v>1</v>
      </c>
      <c r="L7" s="22">
        <v>17078371.289999999</v>
      </c>
      <c r="M7" s="99"/>
      <c r="N7" s="172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</row>
    <row r="8" spans="1:256" s="14" customFormat="1" outlineLevel="1" x14ac:dyDescent="0.25">
      <c r="A8" s="36"/>
      <c r="B8" s="36" t="s">
        <v>64</v>
      </c>
      <c r="C8" s="67"/>
      <c r="D8" s="77">
        <v>43555</v>
      </c>
      <c r="E8" s="52"/>
      <c r="F8" s="22">
        <v>800</v>
      </c>
      <c r="G8" s="129">
        <f t="shared" ref="G8:G20" si="0">+H8/F8</f>
        <v>1</v>
      </c>
      <c r="H8" s="22">
        <v>800</v>
      </c>
      <c r="I8" s="101"/>
      <c r="J8" s="22">
        <v>800</v>
      </c>
      <c r="K8" s="129">
        <f t="shared" ref="K8:K20" si="1">+L8/J8</f>
        <v>1</v>
      </c>
      <c r="L8" s="22">
        <v>800</v>
      </c>
      <c r="M8" s="99"/>
      <c r="N8" s="172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</row>
    <row r="9" spans="1:256" s="14" customFormat="1" outlineLevel="1" x14ac:dyDescent="0.25">
      <c r="A9" s="36"/>
      <c r="B9" s="36" t="s">
        <v>125</v>
      </c>
      <c r="C9" s="67"/>
      <c r="D9" s="77">
        <v>43555</v>
      </c>
      <c r="E9" s="52"/>
      <c r="F9" s="22">
        <v>20500000</v>
      </c>
      <c r="G9" s="129">
        <f t="shared" si="0"/>
        <v>1</v>
      </c>
      <c r="H9" s="22">
        <v>20500000</v>
      </c>
      <c r="I9" s="101" t="s">
        <v>65</v>
      </c>
      <c r="J9" s="22">
        <v>20500000</v>
      </c>
      <c r="K9" s="129">
        <f t="shared" si="1"/>
        <v>1</v>
      </c>
      <c r="L9" s="22">
        <v>20500000</v>
      </c>
      <c r="M9" s="99"/>
      <c r="N9" s="172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</row>
    <row r="10" spans="1:256" s="14" customFormat="1" outlineLevel="1" x14ac:dyDescent="0.25">
      <c r="A10" s="36"/>
      <c r="B10" s="36" t="s">
        <v>163</v>
      </c>
      <c r="C10" s="67"/>
      <c r="D10" s="77">
        <v>43556</v>
      </c>
      <c r="E10" s="52"/>
      <c r="F10" s="22">
        <v>0</v>
      </c>
      <c r="G10" s="129"/>
      <c r="H10" s="22">
        <v>0</v>
      </c>
      <c r="I10" s="101" t="s">
        <v>65</v>
      </c>
      <c r="J10" s="22">
        <v>2000000</v>
      </c>
      <c r="K10" s="129">
        <f t="shared" si="1"/>
        <v>1</v>
      </c>
      <c r="L10" s="22">
        <v>2000000</v>
      </c>
      <c r="M10" s="99"/>
      <c r="N10" s="172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</row>
    <row r="11" spans="1:256" s="14" customFormat="1" outlineLevel="1" x14ac:dyDescent="0.25">
      <c r="A11" s="36"/>
      <c r="B11" s="36" t="s">
        <v>158</v>
      </c>
      <c r="C11" s="67" t="s">
        <v>156</v>
      </c>
      <c r="D11" s="77">
        <v>43784</v>
      </c>
      <c r="E11" s="52"/>
      <c r="F11" s="22">
        <v>248000</v>
      </c>
      <c r="G11" s="129">
        <f t="shared" si="0"/>
        <v>0.99207298387096776</v>
      </c>
      <c r="H11" s="22">
        <v>246034.1</v>
      </c>
      <c r="I11" s="101" t="s">
        <v>65</v>
      </c>
      <c r="J11" s="22">
        <v>248000</v>
      </c>
      <c r="K11" s="129">
        <f t="shared" si="1"/>
        <v>0.99579141129032256</v>
      </c>
      <c r="L11" s="22">
        <v>246956.27</v>
      </c>
      <c r="M11" s="99"/>
      <c r="N11" s="172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</row>
    <row r="12" spans="1:256" s="14" customFormat="1" outlineLevel="1" x14ac:dyDescent="0.25">
      <c r="A12" s="36"/>
      <c r="B12" s="36" t="s">
        <v>118</v>
      </c>
      <c r="C12" s="67" t="s">
        <v>157</v>
      </c>
      <c r="D12" s="77">
        <v>43784</v>
      </c>
      <c r="E12" s="52"/>
      <c r="F12" s="22">
        <v>248000</v>
      </c>
      <c r="G12" s="129">
        <f t="shared" si="0"/>
        <v>0.99207298387096776</v>
      </c>
      <c r="H12" s="22">
        <v>246034.1</v>
      </c>
      <c r="I12" s="101" t="s">
        <v>65</v>
      </c>
      <c r="J12" s="22">
        <v>248000</v>
      </c>
      <c r="K12" s="129">
        <f t="shared" si="1"/>
        <v>0.99579141129032256</v>
      </c>
      <c r="L12" s="22">
        <v>246956.27</v>
      </c>
      <c r="M12" s="99"/>
      <c r="N12" s="172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</row>
    <row r="13" spans="1:256" s="14" customFormat="1" outlineLevel="1" x14ac:dyDescent="0.25">
      <c r="A13" s="36"/>
      <c r="B13" s="36" t="s">
        <v>159</v>
      </c>
      <c r="C13" s="67" t="s">
        <v>160</v>
      </c>
      <c r="D13" s="77">
        <v>43781</v>
      </c>
      <c r="E13" s="52"/>
      <c r="F13" s="22">
        <v>248000</v>
      </c>
      <c r="G13" s="129">
        <f t="shared" si="0"/>
        <v>0.99217798387096778</v>
      </c>
      <c r="H13" s="22">
        <v>246060.14</v>
      </c>
      <c r="I13" s="101" t="s">
        <v>65</v>
      </c>
      <c r="J13" s="22">
        <v>248000</v>
      </c>
      <c r="K13" s="129">
        <f t="shared" si="1"/>
        <v>0.99585721774193547</v>
      </c>
      <c r="L13" s="22">
        <v>246972.59</v>
      </c>
      <c r="M13" s="99"/>
      <c r="N13" s="172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</row>
    <row r="14" spans="1:256" s="14" customFormat="1" outlineLevel="1" x14ac:dyDescent="0.25">
      <c r="A14" s="36"/>
      <c r="B14" s="36" t="s">
        <v>147</v>
      </c>
      <c r="C14" s="67" t="s">
        <v>148</v>
      </c>
      <c r="D14" s="77">
        <v>43600</v>
      </c>
      <c r="E14" s="52"/>
      <c r="F14" s="22">
        <v>1000000</v>
      </c>
      <c r="G14" s="129">
        <f t="shared" si="0"/>
        <v>0.99539999999999995</v>
      </c>
      <c r="H14" s="22">
        <v>995400</v>
      </c>
      <c r="I14" s="101" t="s">
        <v>65</v>
      </c>
      <c r="J14" s="22">
        <v>1000000</v>
      </c>
      <c r="K14" s="129">
        <f t="shared" si="1"/>
        <v>0.99850000000000005</v>
      </c>
      <c r="L14" s="22">
        <v>998500</v>
      </c>
      <c r="M14" s="99"/>
      <c r="N14" s="172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</row>
    <row r="15" spans="1:256" s="14" customFormat="1" outlineLevel="1" x14ac:dyDescent="0.25">
      <c r="A15" s="36"/>
      <c r="B15" s="36" t="s">
        <v>153</v>
      </c>
      <c r="C15" s="67">
        <v>882722385</v>
      </c>
      <c r="D15" s="77">
        <v>43678</v>
      </c>
      <c r="E15" s="52"/>
      <c r="F15" s="22">
        <v>1009730</v>
      </c>
      <c r="G15" s="129">
        <f t="shared" si="0"/>
        <v>0.98580808731046909</v>
      </c>
      <c r="H15" s="22">
        <v>995400</v>
      </c>
      <c r="I15" s="101" t="s">
        <v>65</v>
      </c>
      <c r="J15" s="22">
        <v>1009730</v>
      </c>
      <c r="K15" s="129">
        <f t="shared" si="1"/>
        <v>0.9882839967119923</v>
      </c>
      <c r="L15" s="22">
        <v>997900</v>
      </c>
      <c r="M15" s="99"/>
      <c r="N15" s="172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</row>
    <row r="16" spans="1:256" s="14" customFormat="1" outlineLevel="1" x14ac:dyDescent="0.25">
      <c r="A16" s="36"/>
      <c r="B16" s="36" t="s">
        <v>154</v>
      </c>
      <c r="C16" s="67" t="s">
        <v>151</v>
      </c>
      <c r="D16" s="77">
        <v>43707</v>
      </c>
      <c r="E16" s="52"/>
      <c r="F16" s="22">
        <v>247000</v>
      </c>
      <c r="G16" s="129">
        <f t="shared" si="0"/>
        <v>1</v>
      </c>
      <c r="H16" s="22">
        <v>247000</v>
      </c>
      <c r="I16" s="101" t="s">
        <v>65</v>
      </c>
      <c r="J16" s="22">
        <v>247000</v>
      </c>
      <c r="K16" s="129">
        <f t="shared" si="1"/>
        <v>1</v>
      </c>
      <c r="L16" s="22">
        <v>247000</v>
      </c>
      <c r="M16" s="99"/>
      <c r="N16" s="172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</row>
    <row r="17" spans="1:256" s="14" customFormat="1" outlineLevel="1" x14ac:dyDescent="0.25">
      <c r="A17" s="36"/>
      <c r="B17" s="36" t="s">
        <v>170</v>
      </c>
      <c r="C17" s="67" t="s">
        <v>171</v>
      </c>
      <c r="D17" s="77">
        <v>43738</v>
      </c>
      <c r="E17" s="52"/>
      <c r="F17" s="22">
        <v>248000</v>
      </c>
      <c r="G17" s="129">
        <f t="shared" si="0"/>
        <v>0.99765399193548387</v>
      </c>
      <c r="H17" s="22">
        <v>247418.19</v>
      </c>
      <c r="I17" s="101" t="s">
        <v>65</v>
      </c>
      <c r="J17" s="22">
        <v>248000</v>
      </c>
      <c r="K17" s="129">
        <f t="shared" si="1"/>
        <v>0.99947870967741936</v>
      </c>
      <c r="L17" s="22">
        <v>247870.72</v>
      </c>
      <c r="M17" s="99"/>
      <c r="N17" s="172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</row>
    <row r="18" spans="1:256" s="14" customFormat="1" outlineLevel="1" x14ac:dyDescent="0.25">
      <c r="A18" s="36"/>
      <c r="B18" s="36" t="s">
        <v>179</v>
      </c>
      <c r="C18" s="67" t="s">
        <v>173</v>
      </c>
      <c r="D18" s="77">
        <v>43738</v>
      </c>
      <c r="E18" s="52"/>
      <c r="F18" s="22">
        <v>248000</v>
      </c>
      <c r="G18" s="129">
        <f t="shared" si="0"/>
        <v>0.99728000000000006</v>
      </c>
      <c r="H18" s="22">
        <v>247325.44</v>
      </c>
      <c r="I18" s="101" t="s">
        <v>65</v>
      </c>
      <c r="J18" s="22">
        <v>248000</v>
      </c>
      <c r="K18" s="129">
        <f t="shared" si="1"/>
        <v>0.9992347177419354</v>
      </c>
      <c r="L18" s="22">
        <v>247810.21</v>
      </c>
      <c r="M18" s="99"/>
      <c r="N18" s="172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</row>
    <row r="19" spans="1:256" s="14" customFormat="1" outlineLevel="1" x14ac:dyDescent="0.25">
      <c r="A19" s="36"/>
      <c r="B19" s="36" t="s">
        <v>174</v>
      </c>
      <c r="C19" s="67" t="s">
        <v>175</v>
      </c>
      <c r="D19" s="77">
        <v>43917</v>
      </c>
      <c r="E19" s="52"/>
      <c r="F19" s="22">
        <v>1000000</v>
      </c>
      <c r="G19" s="129">
        <f t="shared" si="0"/>
        <v>0.99650000000000005</v>
      </c>
      <c r="H19" s="22">
        <v>996500</v>
      </c>
      <c r="I19" s="101" t="s">
        <v>65</v>
      </c>
      <c r="J19" s="22">
        <v>1000000</v>
      </c>
      <c r="K19" s="129">
        <f t="shared" si="1"/>
        <v>0.99939999999999996</v>
      </c>
      <c r="L19" s="22">
        <v>999400</v>
      </c>
      <c r="M19" s="99"/>
      <c r="N19" s="172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</row>
    <row r="20" spans="1:256" s="14" customFormat="1" outlineLevel="1" x14ac:dyDescent="0.25">
      <c r="A20" s="36"/>
      <c r="B20" s="36" t="s">
        <v>176</v>
      </c>
      <c r="C20" s="67" t="s">
        <v>177</v>
      </c>
      <c r="D20" s="77">
        <v>43920</v>
      </c>
      <c r="E20" s="52"/>
      <c r="F20" s="22">
        <v>246000</v>
      </c>
      <c r="G20" s="129">
        <f t="shared" si="0"/>
        <v>1</v>
      </c>
      <c r="H20" s="22">
        <v>246000</v>
      </c>
      <c r="I20" s="101" t="s">
        <v>65</v>
      </c>
      <c r="J20" s="22">
        <v>246000</v>
      </c>
      <c r="K20" s="129">
        <f t="shared" si="1"/>
        <v>1</v>
      </c>
      <c r="L20" s="22">
        <v>246000</v>
      </c>
      <c r="M20" s="99"/>
      <c r="N20" s="172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</row>
    <row r="21" spans="1:256" s="14" customFormat="1" outlineLevel="1" x14ac:dyDescent="0.25">
      <c r="A21" s="36"/>
      <c r="B21" s="36" t="s">
        <v>163</v>
      </c>
      <c r="C21" s="67"/>
      <c r="D21" s="77">
        <v>43467</v>
      </c>
      <c r="E21" s="52"/>
      <c r="F21" s="22">
        <v>2000000</v>
      </c>
      <c r="G21" s="129">
        <f t="shared" ref="G21:G23" si="2">+H21/F21</f>
        <v>1</v>
      </c>
      <c r="H21" s="22">
        <v>2000000</v>
      </c>
      <c r="I21" s="101"/>
      <c r="J21" s="22">
        <v>0</v>
      </c>
      <c r="K21" s="129"/>
      <c r="L21" s="22">
        <v>0</v>
      </c>
      <c r="M21" s="99"/>
      <c r="N21" s="172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</row>
    <row r="22" spans="1:256" s="14" customFormat="1" outlineLevel="1" x14ac:dyDescent="0.25">
      <c r="A22" s="36"/>
      <c r="B22" s="36" t="s">
        <v>168</v>
      </c>
      <c r="C22" s="67" t="s">
        <v>169</v>
      </c>
      <c r="D22" s="77">
        <v>43553</v>
      </c>
      <c r="E22" s="52"/>
      <c r="F22" s="22">
        <v>248000</v>
      </c>
      <c r="G22" s="129">
        <f t="shared" si="2"/>
        <v>0.9990489919354838</v>
      </c>
      <c r="H22" s="22">
        <v>247764.15</v>
      </c>
      <c r="I22" s="101" t="s">
        <v>65</v>
      </c>
      <c r="J22" s="22">
        <v>0</v>
      </c>
      <c r="K22" s="129"/>
      <c r="L22" s="22">
        <v>0</v>
      </c>
      <c r="M22" s="99"/>
      <c r="N22" s="172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</row>
    <row r="23" spans="1:256" s="14" customFormat="1" outlineLevel="1" x14ac:dyDescent="0.25">
      <c r="A23" s="36"/>
      <c r="B23" s="36" t="s">
        <v>178</v>
      </c>
      <c r="C23" s="67" t="s">
        <v>165</v>
      </c>
      <c r="D23" s="77">
        <v>43475</v>
      </c>
      <c r="E23" s="52"/>
      <c r="F23" s="22">
        <v>950000</v>
      </c>
      <c r="G23" s="129">
        <f t="shared" si="2"/>
        <v>0.99980999999999998</v>
      </c>
      <c r="H23" s="22">
        <v>949819.5</v>
      </c>
      <c r="I23" s="101" t="s">
        <v>65</v>
      </c>
      <c r="J23" s="22">
        <v>0</v>
      </c>
      <c r="K23" s="129"/>
      <c r="L23" s="22">
        <v>0</v>
      </c>
      <c r="M23" s="99"/>
      <c r="N23" s="172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</row>
    <row r="24" spans="1:256" s="14" customFormat="1" outlineLevel="1" x14ac:dyDescent="0.25">
      <c r="A24" s="36"/>
      <c r="B24" s="36" t="s">
        <v>166</v>
      </c>
      <c r="C24" s="67" t="s">
        <v>167</v>
      </c>
      <c r="D24" s="77">
        <v>43508</v>
      </c>
      <c r="E24" s="52"/>
      <c r="F24" s="22">
        <v>1000000</v>
      </c>
      <c r="G24" s="129">
        <f>+H24/F24</f>
        <v>0.99950000000000006</v>
      </c>
      <c r="H24" s="22">
        <v>999500</v>
      </c>
      <c r="I24" s="101" t="s">
        <v>65</v>
      </c>
      <c r="J24" s="22">
        <v>0</v>
      </c>
      <c r="K24" s="129"/>
      <c r="L24" s="22">
        <v>0</v>
      </c>
      <c r="M24" s="99"/>
      <c r="N24" s="172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  <c r="IU24" s="71"/>
      <c r="IV24" s="71"/>
    </row>
    <row r="25" spans="1:256" s="14" customFormat="1" outlineLevel="1" x14ac:dyDescent="0.25">
      <c r="A25" s="36"/>
      <c r="B25" s="36" t="s">
        <v>136</v>
      </c>
      <c r="C25" s="67" t="s">
        <v>137</v>
      </c>
      <c r="D25" s="77">
        <v>43507</v>
      </c>
      <c r="E25" s="52"/>
      <c r="F25" s="22">
        <v>248000</v>
      </c>
      <c r="G25" s="129">
        <f t="shared" ref="G25:G26" si="3">+H25/F25</f>
        <v>0.99900100806451608</v>
      </c>
      <c r="H25" s="22">
        <v>247752.25</v>
      </c>
      <c r="I25" s="101" t="s">
        <v>65</v>
      </c>
      <c r="J25" s="22">
        <v>0</v>
      </c>
      <c r="K25" s="129"/>
      <c r="L25" s="22">
        <v>0</v>
      </c>
      <c r="M25" s="99"/>
      <c r="N25" s="172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  <c r="IU25" s="71"/>
      <c r="IV25" s="71"/>
    </row>
    <row r="26" spans="1:256" s="14" customFormat="1" outlineLevel="1" x14ac:dyDescent="0.25">
      <c r="A26" s="36"/>
      <c r="B26" s="36" t="s">
        <v>180</v>
      </c>
      <c r="C26" s="67" t="s">
        <v>146</v>
      </c>
      <c r="D26" s="77">
        <v>43507</v>
      </c>
      <c r="E26" s="52"/>
      <c r="F26" s="22">
        <v>248000</v>
      </c>
      <c r="G26" s="129">
        <f t="shared" si="3"/>
        <v>1</v>
      </c>
      <c r="H26" s="22">
        <v>248000</v>
      </c>
      <c r="I26" s="101" t="s">
        <v>65</v>
      </c>
      <c r="J26" s="22">
        <v>0</v>
      </c>
      <c r="K26" s="129"/>
      <c r="L26" s="22">
        <v>0</v>
      </c>
      <c r="M26" s="99"/>
      <c r="N26" s="172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  <c r="IU26" s="71"/>
      <c r="IV26" s="71"/>
    </row>
    <row r="27" spans="1:256" s="14" customFormat="1" ht="12" customHeight="1" x14ac:dyDescent="0.25">
      <c r="A27" s="36" t="s">
        <v>85</v>
      </c>
      <c r="B27" s="92"/>
      <c r="C27" s="117"/>
      <c r="D27" s="125"/>
      <c r="E27" s="52"/>
      <c r="F27" s="55">
        <f>SUM(F7:F26)</f>
        <v>37234541.710000001</v>
      </c>
      <c r="G27" s="130"/>
      <c r="H27" s="55">
        <f>SUM(H7:H26)</f>
        <v>37203819.580000006</v>
      </c>
      <c r="I27" s="96"/>
      <c r="J27" s="55">
        <f>SUM(J7:J26)</f>
        <v>44321901.289999999</v>
      </c>
      <c r="K27" s="130"/>
      <c r="L27" s="55">
        <f>SUM(L7:L26)</f>
        <v>44304537.350000009</v>
      </c>
      <c r="M27" s="97"/>
      <c r="N27" s="172">
        <f>SUM(L27-H27)</f>
        <v>7100717.7700000033</v>
      </c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  <c r="IU27" s="71"/>
      <c r="IV27" s="71"/>
    </row>
    <row r="28" spans="1:256" s="14" customFormat="1" ht="12" customHeight="1" x14ac:dyDescent="0.25">
      <c r="A28" s="36"/>
      <c r="B28" s="92"/>
      <c r="C28" s="117"/>
      <c r="D28" s="125"/>
      <c r="E28" s="52"/>
      <c r="F28" s="55"/>
      <c r="G28" s="130"/>
      <c r="H28" s="55"/>
      <c r="I28" s="96"/>
      <c r="J28" s="55"/>
      <c r="K28" s="130"/>
      <c r="L28" s="55"/>
      <c r="M28" s="97"/>
      <c r="N28" s="172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  <c r="IU28" s="71"/>
      <c r="IV28" s="71"/>
    </row>
    <row r="29" spans="1:256" s="14" customFormat="1" x14ac:dyDescent="0.25">
      <c r="A29" s="36" t="s">
        <v>7</v>
      </c>
      <c r="B29" s="36" t="s">
        <v>139</v>
      </c>
      <c r="C29" s="67"/>
      <c r="D29" s="77">
        <v>43555</v>
      </c>
      <c r="E29" s="52"/>
      <c r="F29" s="51">
        <v>1542156.24</v>
      </c>
      <c r="G29" s="130">
        <f t="shared" ref="G29" si="4">H29/F29</f>
        <v>1</v>
      </c>
      <c r="H29" s="51">
        <v>1542156.24</v>
      </c>
      <c r="I29" s="101" t="s">
        <v>65</v>
      </c>
      <c r="J29" s="51">
        <v>1549370.37</v>
      </c>
      <c r="K29" s="130">
        <f t="shared" ref="K29:K71" si="5">L29/J29</f>
        <v>1</v>
      </c>
      <c r="L29" s="51">
        <v>1549370.37</v>
      </c>
      <c r="M29" s="99"/>
      <c r="N29" s="103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  <c r="IU29" s="71"/>
      <c r="IV29" s="71"/>
    </row>
    <row r="30" spans="1:256" s="14" customFormat="1" x14ac:dyDescent="0.25">
      <c r="A30" s="36"/>
      <c r="B30" s="36"/>
      <c r="C30" s="67"/>
      <c r="D30" s="77"/>
      <c r="E30" s="52"/>
      <c r="F30" s="55">
        <f>SUM(F29)</f>
        <v>1542156.24</v>
      </c>
      <c r="G30" s="130"/>
      <c r="H30" s="55">
        <f>SUM(H29)</f>
        <v>1542156.24</v>
      </c>
      <c r="I30" s="96"/>
      <c r="J30" s="55">
        <f>SUM(J29)</f>
        <v>1549370.37</v>
      </c>
      <c r="K30" s="130"/>
      <c r="L30" s="55">
        <f>SUM(L29)</f>
        <v>1549370.37</v>
      </c>
      <c r="M30" s="97"/>
      <c r="N30" s="103">
        <f>SUM(L30-H30)</f>
        <v>7214.1300000001211</v>
      </c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  <c r="IU30" s="71"/>
      <c r="IV30" s="71"/>
    </row>
    <row r="31" spans="1:256" s="14" customFormat="1" x14ac:dyDescent="0.25">
      <c r="A31" s="36"/>
      <c r="B31" s="36"/>
      <c r="C31" s="67"/>
      <c r="D31" s="77"/>
      <c r="E31" s="52"/>
      <c r="F31" s="55"/>
      <c r="G31" s="130"/>
      <c r="H31" s="55"/>
      <c r="I31" s="96"/>
      <c r="J31" s="55"/>
      <c r="K31" s="130"/>
      <c r="L31" s="55"/>
      <c r="M31" s="97"/>
      <c r="N31" s="103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  <c r="IU31" s="71"/>
      <c r="IV31" s="71"/>
    </row>
    <row r="32" spans="1:256" s="14" customFormat="1" x14ac:dyDescent="0.25">
      <c r="A32" s="36" t="s">
        <v>87</v>
      </c>
      <c r="B32" s="36" t="s">
        <v>139</v>
      </c>
      <c r="C32" s="67"/>
      <c r="D32" s="77">
        <v>43555</v>
      </c>
      <c r="E32" s="52"/>
      <c r="F32" s="22">
        <v>2924.54</v>
      </c>
      <c r="G32" s="130">
        <f t="shared" ref="G32" si="6">H32/F32</f>
        <v>1</v>
      </c>
      <c r="H32" s="22">
        <v>2924.54</v>
      </c>
      <c r="I32" s="96" t="s">
        <v>65</v>
      </c>
      <c r="J32" s="22">
        <v>2938.22</v>
      </c>
      <c r="K32" s="130">
        <f t="shared" si="5"/>
        <v>1</v>
      </c>
      <c r="L32" s="22">
        <v>2938.22</v>
      </c>
      <c r="M32" s="99"/>
      <c r="N32" s="103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  <c r="IU32" s="71"/>
      <c r="IV32" s="71"/>
    </row>
    <row r="33" spans="1:256" s="14" customFormat="1" x14ac:dyDescent="0.25">
      <c r="A33" s="36"/>
      <c r="B33" s="36"/>
      <c r="C33" s="67"/>
      <c r="D33" s="77"/>
      <c r="E33" s="52"/>
      <c r="F33" s="55">
        <f>SUM(F32:F32)</f>
        <v>2924.54</v>
      </c>
      <c r="G33" s="130"/>
      <c r="H33" s="55">
        <f>SUM(H32:H32)</f>
        <v>2924.54</v>
      </c>
      <c r="I33" s="96"/>
      <c r="J33" s="55">
        <f>SUM(J32)</f>
        <v>2938.22</v>
      </c>
      <c r="K33" s="130"/>
      <c r="L33" s="55">
        <f>SUM(L32)</f>
        <v>2938.22</v>
      </c>
      <c r="M33" s="97"/>
      <c r="N33" s="103">
        <f>SUM(L33-H33)</f>
        <v>13.679999999999836</v>
      </c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  <c r="IU33" s="71"/>
      <c r="IV33" s="71"/>
    </row>
    <row r="34" spans="1:256" s="14" customFormat="1" x14ac:dyDescent="0.25">
      <c r="A34" s="36"/>
      <c r="B34" s="36"/>
      <c r="C34" s="67"/>
      <c r="D34" s="77"/>
      <c r="E34" s="52"/>
      <c r="F34" s="55"/>
      <c r="G34" s="130"/>
      <c r="H34" s="55"/>
      <c r="I34" s="96"/>
      <c r="J34" s="55"/>
      <c r="K34" s="130"/>
      <c r="L34" s="55"/>
      <c r="M34" s="97"/>
      <c r="N34" s="103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  <c r="IU34" s="71"/>
      <c r="IV34" s="71"/>
    </row>
    <row r="35" spans="1:256" s="14" customFormat="1" x14ac:dyDescent="0.25">
      <c r="A35" s="36" t="s">
        <v>186</v>
      </c>
      <c r="B35" s="36" t="s">
        <v>139</v>
      </c>
      <c r="C35" s="67"/>
      <c r="D35" s="77">
        <v>43555</v>
      </c>
      <c r="E35" s="52"/>
      <c r="F35" s="55">
        <v>0</v>
      </c>
      <c r="G35" s="130"/>
      <c r="H35" s="55">
        <v>0</v>
      </c>
      <c r="I35" s="96" t="s">
        <v>65</v>
      </c>
      <c r="J35" s="22">
        <v>6712.5</v>
      </c>
      <c r="K35" s="130">
        <f t="shared" si="5"/>
        <v>1</v>
      </c>
      <c r="L35" s="22">
        <v>6712.5</v>
      </c>
      <c r="M35" s="97"/>
      <c r="N35" s="103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  <c r="IT35" s="71"/>
      <c r="IU35" s="71"/>
      <c r="IV35" s="71"/>
    </row>
    <row r="36" spans="1:256" s="14" customFormat="1" x14ac:dyDescent="0.25">
      <c r="A36" s="36"/>
      <c r="B36" s="36"/>
      <c r="C36" s="67"/>
      <c r="D36" s="77"/>
      <c r="E36" s="52"/>
      <c r="F36" s="55"/>
      <c r="G36" s="130"/>
      <c r="H36" s="55"/>
      <c r="I36" s="96"/>
      <c r="J36" s="55">
        <f>SUM(J35)</f>
        <v>6712.5</v>
      </c>
      <c r="K36" s="130"/>
      <c r="L36" s="55">
        <f>SUM(L35)</f>
        <v>6712.5</v>
      </c>
      <c r="M36" s="97"/>
      <c r="N36" s="103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  <c r="ID36" s="71"/>
      <c r="IE36" s="71"/>
      <c r="IF36" s="71"/>
      <c r="IG36" s="71"/>
      <c r="IH36" s="71"/>
      <c r="II36" s="71"/>
      <c r="IJ36" s="71"/>
      <c r="IK36" s="71"/>
      <c r="IL36" s="71"/>
      <c r="IM36" s="71"/>
      <c r="IN36" s="71"/>
      <c r="IO36" s="71"/>
      <c r="IP36" s="71"/>
      <c r="IQ36" s="71"/>
      <c r="IR36" s="71"/>
      <c r="IS36" s="71"/>
      <c r="IT36" s="71"/>
      <c r="IU36" s="71"/>
      <c r="IV36" s="71"/>
    </row>
    <row r="37" spans="1:256" s="14" customFormat="1" x14ac:dyDescent="0.25">
      <c r="A37" s="36"/>
      <c r="B37" s="36"/>
      <c r="C37" s="67"/>
      <c r="D37" s="77"/>
      <c r="E37" s="52"/>
      <c r="F37" s="55"/>
      <c r="G37" s="130"/>
      <c r="H37" s="55"/>
      <c r="I37" s="96"/>
      <c r="J37" s="55"/>
      <c r="K37" s="130"/>
      <c r="L37" s="55"/>
      <c r="M37" s="97"/>
      <c r="N37" s="103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71"/>
      <c r="CJ37" s="71"/>
      <c r="CK37" s="71"/>
      <c r="CL37" s="71"/>
      <c r="CM37" s="71"/>
      <c r="CN37" s="71"/>
      <c r="CO37" s="71"/>
      <c r="CP37" s="71"/>
      <c r="CQ37" s="71"/>
      <c r="CR37" s="71"/>
      <c r="CS37" s="71"/>
      <c r="CT37" s="71"/>
      <c r="CU37" s="71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71"/>
      <c r="DL37" s="71"/>
      <c r="DM37" s="71"/>
      <c r="DN37" s="71"/>
      <c r="DO37" s="71"/>
      <c r="DP37" s="71"/>
      <c r="DQ37" s="71"/>
      <c r="DR37" s="71"/>
      <c r="DS37" s="71"/>
      <c r="DT37" s="71"/>
      <c r="DU37" s="71"/>
      <c r="DV37" s="71"/>
      <c r="DW37" s="71"/>
      <c r="DX37" s="71"/>
      <c r="DY37" s="71"/>
      <c r="DZ37" s="71"/>
      <c r="EA37" s="71"/>
      <c r="EB37" s="71"/>
      <c r="EC37" s="71"/>
      <c r="ED37" s="71"/>
      <c r="EE37" s="71"/>
      <c r="EF37" s="71"/>
      <c r="EG37" s="71"/>
      <c r="EH37" s="71"/>
      <c r="EI37" s="71"/>
      <c r="EJ37" s="71"/>
      <c r="EK37" s="71"/>
      <c r="EL37" s="71"/>
      <c r="EM37" s="71"/>
      <c r="EN37" s="71"/>
      <c r="EO37" s="71"/>
      <c r="EP37" s="71"/>
      <c r="EQ37" s="71"/>
      <c r="ER37" s="71"/>
      <c r="ES37" s="71"/>
      <c r="ET37" s="71"/>
      <c r="EU37" s="71"/>
      <c r="EV37" s="71"/>
      <c r="EW37" s="71"/>
      <c r="EX37" s="71"/>
      <c r="EY37" s="71"/>
      <c r="EZ37" s="71"/>
      <c r="FA37" s="71"/>
      <c r="FB37" s="71"/>
      <c r="FC37" s="71"/>
      <c r="FD37" s="71"/>
      <c r="FE37" s="71"/>
      <c r="FF37" s="71"/>
      <c r="FG37" s="71"/>
      <c r="FH37" s="71"/>
      <c r="FI37" s="71"/>
      <c r="FJ37" s="71"/>
      <c r="FK37" s="71"/>
      <c r="FL37" s="71"/>
      <c r="FM37" s="71"/>
      <c r="FN37" s="71"/>
      <c r="FO37" s="71"/>
      <c r="FP37" s="71"/>
      <c r="FQ37" s="71"/>
      <c r="FR37" s="71"/>
      <c r="FS37" s="71"/>
      <c r="FT37" s="71"/>
      <c r="FU37" s="71"/>
      <c r="FV37" s="71"/>
      <c r="FW37" s="71"/>
      <c r="FX37" s="71"/>
      <c r="FY37" s="71"/>
      <c r="FZ37" s="71"/>
      <c r="GA37" s="71"/>
      <c r="GB37" s="71"/>
      <c r="GC37" s="71"/>
      <c r="GD37" s="71"/>
      <c r="GE37" s="71"/>
      <c r="GF37" s="71"/>
      <c r="GG37" s="71"/>
      <c r="GH37" s="71"/>
      <c r="GI37" s="71"/>
      <c r="GJ37" s="71"/>
      <c r="GK37" s="71"/>
      <c r="GL37" s="71"/>
      <c r="GM37" s="71"/>
      <c r="GN37" s="71"/>
      <c r="GO37" s="71"/>
      <c r="GP37" s="71"/>
      <c r="GQ37" s="71"/>
      <c r="GR37" s="71"/>
      <c r="GS37" s="71"/>
      <c r="GT37" s="71"/>
      <c r="GU37" s="71"/>
      <c r="GV37" s="71"/>
      <c r="GW37" s="71"/>
      <c r="GX37" s="71"/>
      <c r="GY37" s="71"/>
      <c r="GZ37" s="71"/>
      <c r="HA37" s="71"/>
      <c r="HB37" s="71"/>
      <c r="HC37" s="71"/>
      <c r="HD37" s="71"/>
      <c r="HE37" s="71"/>
      <c r="HF37" s="71"/>
      <c r="HG37" s="71"/>
      <c r="HH37" s="71"/>
      <c r="HI37" s="71"/>
      <c r="HJ37" s="71"/>
      <c r="HK37" s="71"/>
      <c r="HL37" s="71"/>
      <c r="HM37" s="71"/>
      <c r="HN37" s="71"/>
      <c r="HO37" s="71"/>
      <c r="HP37" s="71"/>
      <c r="HQ37" s="71"/>
      <c r="HR37" s="71"/>
      <c r="HS37" s="71"/>
      <c r="HT37" s="71"/>
      <c r="HU37" s="71"/>
      <c r="HV37" s="71"/>
      <c r="HW37" s="71"/>
      <c r="HX37" s="71"/>
      <c r="HY37" s="71"/>
      <c r="HZ37" s="71"/>
      <c r="IA37" s="71"/>
      <c r="IB37" s="71"/>
      <c r="IC37" s="71"/>
      <c r="ID37" s="71"/>
      <c r="IE37" s="71"/>
      <c r="IF37" s="71"/>
      <c r="IG37" s="71"/>
      <c r="IH37" s="71"/>
      <c r="II37" s="71"/>
      <c r="IJ37" s="71"/>
      <c r="IK37" s="71"/>
      <c r="IL37" s="71"/>
      <c r="IM37" s="71"/>
      <c r="IN37" s="71"/>
      <c r="IO37" s="71"/>
      <c r="IP37" s="71"/>
      <c r="IQ37" s="71"/>
      <c r="IR37" s="71"/>
      <c r="IS37" s="71"/>
      <c r="IT37" s="71"/>
      <c r="IU37" s="71"/>
      <c r="IV37" s="71"/>
    </row>
    <row r="38" spans="1:256" s="14" customFormat="1" x14ac:dyDescent="0.25">
      <c r="A38" s="36" t="s">
        <v>8</v>
      </c>
      <c r="B38" s="36" t="s">
        <v>139</v>
      </c>
      <c r="C38" s="67"/>
      <c r="D38" s="77">
        <v>43555</v>
      </c>
      <c r="E38" s="52"/>
      <c r="F38" s="22">
        <v>12944.18</v>
      </c>
      <c r="G38" s="130">
        <f t="shared" ref="G38" si="7">H38/F38</f>
        <v>1</v>
      </c>
      <c r="H38" s="22">
        <v>12944.18</v>
      </c>
      <c r="I38" s="101" t="s">
        <v>65</v>
      </c>
      <c r="J38" s="22">
        <v>13004.73</v>
      </c>
      <c r="K38" s="130">
        <f t="shared" si="5"/>
        <v>1</v>
      </c>
      <c r="L38" s="22">
        <v>13004.73</v>
      </c>
      <c r="M38" s="99"/>
      <c r="N38" s="103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1"/>
      <c r="FF38" s="71"/>
      <c r="FG38" s="71"/>
      <c r="FH38" s="71"/>
      <c r="FI38" s="71"/>
      <c r="FJ38" s="71"/>
      <c r="FK38" s="71"/>
      <c r="FL38" s="71"/>
      <c r="FM38" s="71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71"/>
      <c r="HB38" s="71"/>
      <c r="HC38" s="71"/>
      <c r="HD38" s="71"/>
      <c r="HE38" s="71"/>
      <c r="HF38" s="71"/>
      <c r="HG38" s="71"/>
      <c r="HH38" s="71"/>
      <c r="HI38" s="71"/>
      <c r="HJ38" s="71"/>
      <c r="HK38" s="71"/>
      <c r="HL38" s="71"/>
      <c r="HM38" s="71"/>
      <c r="HN38" s="71"/>
      <c r="HO38" s="71"/>
      <c r="HP38" s="71"/>
      <c r="HQ38" s="71"/>
      <c r="HR38" s="71"/>
      <c r="HS38" s="71"/>
      <c r="HT38" s="71"/>
      <c r="HU38" s="71"/>
      <c r="HV38" s="71"/>
      <c r="HW38" s="71"/>
      <c r="HX38" s="71"/>
      <c r="HY38" s="71"/>
      <c r="HZ38" s="71"/>
      <c r="IA38" s="71"/>
      <c r="IB38" s="71"/>
      <c r="IC38" s="71"/>
      <c r="ID38" s="71"/>
      <c r="IE38" s="71"/>
      <c r="IF38" s="71"/>
      <c r="IG38" s="71"/>
      <c r="IH38" s="71"/>
      <c r="II38" s="71"/>
      <c r="IJ38" s="71"/>
      <c r="IK38" s="71"/>
      <c r="IL38" s="71"/>
      <c r="IM38" s="71"/>
      <c r="IN38" s="71"/>
      <c r="IO38" s="71"/>
      <c r="IP38" s="71"/>
      <c r="IQ38" s="71"/>
      <c r="IR38" s="71"/>
      <c r="IS38" s="71"/>
      <c r="IT38" s="71"/>
      <c r="IU38" s="71"/>
      <c r="IV38" s="71"/>
    </row>
    <row r="39" spans="1:256" s="14" customFormat="1" x14ac:dyDescent="0.25">
      <c r="A39" s="36"/>
      <c r="B39" s="36"/>
      <c r="C39" s="67"/>
      <c r="D39" s="77"/>
      <c r="E39" s="52"/>
      <c r="F39" s="55">
        <f>SUM(F38)</f>
        <v>12944.18</v>
      </c>
      <c r="G39" s="130"/>
      <c r="H39" s="55">
        <f>SUM(H38)</f>
        <v>12944.18</v>
      </c>
      <c r="I39" s="96"/>
      <c r="J39" s="55">
        <f>SUM(J38)</f>
        <v>13004.73</v>
      </c>
      <c r="K39" s="130"/>
      <c r="L39" s="55">
        <f>SUM(L38)</f>
        <v>13004.73</v>
      </c>
      <c r="M39" s="97"/>
      <c r="N39" s="103">
        <f>SUM(L39-H39)</f>
        <v>60.549999999999272</v>
      </c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/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  <c r="ES39" s="71"/>
      <c r="ET39" s="71"/>
      <c r="EU39" s="71"/>
      <c r="EV39" s="71"/>
      <c r="EW39" s="71"/>
      <c r="EX39" s="71"/>
      <c r="EY39" s="71"/>
      <c r="EZ39" s="71"/>
      <c r="FA39" s="71"/>
      <c r="FB39" s="71"/>
      <c r="FC39" s="71"/>
      <c r="FD39" s="71"/>
      <c r="FE39" s="71"/>
      <c r="FF39" s="71"/>
      <c r="FG39" s="71"/>
      <c r="FH39" s="71"/>
      <c r="FI39" s="71"/>
      <c r="FJ39" s="71"/>
      <c r="FK39" s="71"/>
      <c r="FL39" s="71"/>
      <c r="FM39" s="71"/>
      <c r="FN39" s="71"/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71"/>
      <c r="GG39" s="71"/>
      <c r="GH39" s="71"/>
      <c r="GI39" s="71"/>
      <c r="GJ39" s="71"/>
      <c r="GK39" s="71"/>
      <c r="GL39" s="71"/>
      <c r="GM39" s="71"/>
      <c r="GN39" s="71"/>
      <c r="GO39" s="71"/>
      <c r="GP39" s="71"/>
      <c r="GQ39" s="71"/>
      <c r="GR39" s="71"/>
      <c r="GS39" s="71"/>
      <c r="GT39" s="71"/>
      <c r="GU39" s="71"/>
      <c r="GV39" s="71"/>
      <c r="GW39" s="71"/>
      <c r="GX39" s="71"/>
      <c r="GY39" s="71"/>
      <c r="GZ39" s="71"/>
      <c r="HA39" s="71"/>
      <c r="HB39" s="71"/>
      <c r="HC39" s="71"/>
      <c r="HD39" s="71"/>
      <c r="HE39" s="71"/>
      <c r="HF39" s="71"/>
      <c r="HG39" s="71"/>
      <c r="HH39" s="71"/>
      <c r="HI39" s="71"/>
      <c r="HJ39" s="71"/>
      <c r="HK39" s="71"/>
      <c r="HL39" s="71"/>
      <c r="HM39" s="71"/>
      <c r="HN39" s="71"/>
      <c r="HO39" s="71"/>
      <c r="HP39" s="71"/>
      <c r="HQ39" s="71"/>
      <c r="HR39" s="71"/>
      <c r="HS39" s="71"/>
      <c r="HT39" s="71"/>
      <c r="HU39" s="71"/>
      <c r="HV39" s="71"/>
      <c r="HW39" s="71"/>
      <c r="HX39" s="71"/>
      <c r="HY39" s="71"/>
      <c r="HZ39" s="71"/>
      <c r="IA39" s="71"/>
      <c r="IB39" s="71"/>
      <c r="IC39" s="71"/>
      <c r="ID39" s="71"/>
      <c r="IE39" s="71"/>
      <c r="IF39" s="71"/>
      <c r="IG39" s="71"/>
      <c r="IH39" s="71"/>
      <c r="II39" s="71"/>
      <c r="IJ39" s="71"/>
      <c r="IK39" s="71"/>
      <c r="IL39" s="71"/>
      <c r="IM39" s="71"/>
      <c r="IN39" s="71"/>
      <c r="IO39" s="71"/>
      <c r="IP39" s="71"/>
      <c r="IQ39" s="71"/>
      <c r="IR39" s="71"/>
      <c r="IS39" s="71"/>
      <c r="IT39" s="71"/>
      <c r="IU39" s="71"/>
      <c r="IV39" s="71"/>
    </row>
    <row r="40" spans="1:256" s="14" customFormat="1" ht="12" customHeight="1" x14ac:dyDescent="0.25">
      <c r="A40" s="36"/>
      <c r="B40" s="92"/>
      <c r="C40" s="117"/>
      <c r="D40" s="125"/>
      <c r="E40" s="52"/>
      <c r="F40" s="55"/>
      <c r="G40" s="130"/>
      <c r="H40" s="55"/>
      <c r="I40" s="96"/>
      <c r="J40" s="55"/>
      <c r="K40" s="130"/>
      <c r="L40" s="55"/>
      <c r="M40" s="97"/>
      <c r="N40" s="103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  <c r="DJ40" s="71"/>
      <c r="DK40" s="71"/>
      <c r="DL40" s="71"/>
      <c r="DM40" s="71"/>
      <c r="DN40" s="71"/>
      <c r="DO40" s="71"/>
      <c r="DP40" s="71"/>
      <c r="DQ40" s="71"/>
      <c r="DR40" s="71"/>
      <c r="DS40" s="71"/>
      <c r="DT40" s="71"/>
      <c r="DU40" s="71"/>
      <c r="DV40" s="71"/>
      <c r="DW40" s="71"/>
      <c r="DX40" s="71"/>
      <c r="DY40" s="71"/>
      <c r="DZ40" s="71"/>
      <c r="EA40" s="71"/>
      <c r="EB40" s="71"/>
      <c r="EC40" s="71"/>
      <c r="ED40" s="71"/>
      <c r="EE40" s="71"/>
      <c r="EF40" s="71"/>
      <c r="EG40" s="71"/>
      <c r="EH40" s="71"/>
      <c r="EI40" s="71"/>
      <c r="EJ40" s="71"/>
      <c r="EK40" s="71"/>
      <c r="EL40" s="71"/>
      <c r="EM40" s="71"/>
      <c r="EN40" s="71"/>
      <c r="EO40" s="71"/>
      <c r="EP40" s="71"/>
      <c r="EQ40" s="71"/>
      <c r="ER40" s="71"/>
      <c r="ES40" s="71"/>
      <c r="ET40" s="71"/>
      <c r="EU40" s="71"/>
      <c r="EV40" s="71"/>
      <c r="EW40" s="71"/>
      <c r="EX40" s="71"/>
      <c r="EY40" s="71"/>
      <c r="EZ40" s="71"/>
      <c r="FA40" s="71"/>
      <c r="FB40" s="71"/>
      <c r="FC40" s="71"/>
      <c r="FD40" s="71"/>
      <c r="FE40" s="71"/>
      <c r="FF40" s="71"/>
      <c r="FG40" s="71"/>
      <c r="FH40" s="71"/>
      <c r="FI40" s="71"/>
      <c r="FJ40" s="71"/>
      <c r="FK40" s="71"/>
      <c r="FL40" s="71"/>
      <c r="FM40" s="71"/>
      <c r="FN40" s="71"/>
      <c r="FO40" s="71"/>
      <c r="FP40" s="71"/>
      <c r="FQ40" s="71"/>
      <c r="FR40" s="71"/>
      <c r="FS40" s="71"/>
      <c r="FT40" s="71"/>
      <c r="FU40" s="71"/>
      <c r="FV40" s="71"/>
      <c r="FW40" s="71"/>
      <c r="FX40" s="71"/>
      <c r="FY40" s="71"/>
      <c r="FZ40" s="71"/>
      <c r="GA40" s="71"/>
      <c r="GB40" s="71"/>
      <c r="GC40" s="71"/>
      <c r="GD40" s="71"/>
      <c r="GE40" s="71"/>
      <c r="GF40" s="71"/>
      <c r="GG40" s="71"/>
      <c r="GH40" s="71"/>
      <c r="GI40" s="71"/>
      <c r="GJ40" s="71"/>
      <c r="GK40" s="71"/>
      <c r="GL40" s="71"/>
      <c r="GM40" s="71"/>
      <c r="GN40" s="71"/>
      <c r="GO40" s="71"/>
      <c r="GP40" s="71"/>
      <c r="GQ40" s="71"/>
      <c r="GR40" s="71"/>
      <c r="GS40" s="71"/>
      <c r="GT40" s="71"/>
      <c r="GU40" s="71"/>
      <c r="GV40" s="71"/>
      <c r="GW40" s="71"/>
      <c r="GX40" s="71"/>
      <c r="GY40" s="71"/>
      <c r="GZ40" s="71"/>
      <c r="HA40" s="71"/>
      <c r="HB40" s="71"/>
      <c r="HC40" s="71"/>
      <c r="HD40" s="71"/>
      <c r="HE40" s="71"/>
      <c r="HF40" s="71"/>
      <c r="HG40" s="71"/>
      <c r="HH40" s="71"/>
      <c r="HI40" s="71"/>
      <c r="HJ40" s="71"/>
      <c r="HK40" s="71"/>
      <c r="HL40" s="71"/>
      <c r="HM40" s="71"/>
      <c r="HN40" s="71"/>
      <c r="HO40" s="71"/>
      <c r="HP40" s="71"/>
      <c r="HQ40" s="71"/>
      <c r="HR40" s="71"/>
      <c r="HS40" s="71"/>
      <c r="HT40" s="71"/>
      <c r="HU40" s="71"/>
      <c r="HV40" s="71"/>
      <c r="HW40" s="71"/>
      <c r="HX40" s="71"/>
      <c r="HY40" s="71"/>
      <c r="HZ40" s="71"/>
      <c r="IA40" s="71"/>
      <c r="IB40" s="71"/>
      <c r="IC40" s="71"/>
      <c r="ID40" s="71"/>
      <c r="IE40" s="71"/>
      <c r="IF40" s="71"/>
      <c r="IG40" s="71"/>
      <c r="IH40" s="71"/>
      <c r="II40" s="71"/>
      <c r="IJ40" s="71"/>
      <c r="IK40" s="71"/>
      <c r="IL40" s="71"/>
      <c r="IM40" s="71"/>
      <c r="IN40" s="71"/>
      <c r="IO40" s="71"/>
      <c r="IP40" s="71"/>
      <c r="IQ40" s="71"/>
      <c r="IR40" s="71"/>
      <c r="IS40" s="71"/>
      <c r="IT40" s="71"/>
      <c r="IU40" s="71"/>
      <c r="IV40" s="71"/>
    </row>
    <row r="41" spans="1:256" s="14" customFormat="1" ht="12" customHeight="1" x14ac:dyDescent="0.25">
      <c r="A41" s="36"/>
      <c r="B41" s="92"/>
      <c r="C41" s="117"/>
      <c r="D41" s="125"/>
      <c r="E41" s="52"/>
      <c r="F41" s="55"/>
      <c r="G41" s="130"/>
      <c r="H41" s="55"/>
      <c r="I41" s="96"/>
      <c r="J41" s="55"/>
      <c r="K41" s="130"/>
      <c r="L41" s="55"/>
      <c r="M41" s="97"/>
      <c r="N41" s="103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71"/>
      <c r="EF41" s="71"/>
      <c r="EG41" s="71"/>
      <c r="EH41" s="71"/>
      <c r="EI41" s="71"/>
      <c r="EJ41" s="71"/>
      <c r="EK41" s="71"/>
      <c r="EL41" s="71"/>
      <c r="EM41" s="71"/>
      <c r="EN41" s="71"/>
      <c r="EO41" s="71"/>
      <c r="EP41" s="71"/>
      <c r="EQ41" s="71"/>
      <c r="ER41" s="71"/>
      <c r="ES41" s="71"/>
      <c r="ET41" s="71"/>
      <c r="EU41" s="71"/>
      <c r="EV41" s="71"/>
      <c r="EW41" s="71"/>
      <c r="EX41" s="71"/>
      <c r="EY41" s="71"/>
      <c r="EZ41" s="71"/>
      <c r="FA41" s="71"/>
      <c r="FB41" s="71"/>
      <c r="FC41" s="71"/>
      <c r="FD41" s="71"/>
      <c r="FE41" s="71"/>
      <c r="FF41" s="71"/>
      <c r="FG41" s="71"/>
      <c r="FH41" s="71"/>
      <c r="FI41" s="71"/>
      <c r="FJ41" s="71"/>
      <c r="FK41" s="71"/>
      <c r="FL41" s="71"/>
      <c r="FM41" s="71"/>
      <c r="FN41" s="71"/>
      <c r="FO41" s="71"/>
      <c r="FP41" s="71"/>
      <c r="FQ41" s="71"/>
      <c r="FR41" s="71"/>
      <c r="FS41" s="71"/>
      <c r="FT41" s="71"/>
      <c r="FU41" s="71"/>
      <c r="FV41" s="71"/>
      <c r="FW41" s="71"/>
      <c r="FX41" s="71"/>
      <c r="FY41" s="71"/>
      <c r="FZ41" s="71"/>
      <c r="GA41" s="71"/>
      <c r="GB41" s="71"/>
      <c r="GC41" s="71"/>
      <c r="GD41" s="71"/>
      <c r="GE41" s="71"/>
      <c r="GF41" s="71"/>
      <c r="GG41" s="71"/>
      <c r="GH41" s="71"/>
      <c r="GI41" s="71"/>
      <c r="GJ41" s="71"/>
      <c r="GK41" s="71"/>
      <c r="GL41" s="71"/>
      <c r="GM41" s="71"/>
      <c r="GN41" s="71"/>
      <c r="GO41" s="71"/>
      <c r="GP41" s="71"/>
      <c r="GQ41" s="71"/>
      <c r="GR41" s="71"/>
      <c r="GS41" s="71"/>
      <c r="GT41" s="71"/>
      <c r="GU41" s="71"/>
      <c r="GV41" s="71"/>
      <c r="GW41" s="71"/>
      <c r="GX41" s="71"/>
      <c r="GY41" s="71"/>
      <c r="GZ41" s="71"/>
      <c r="HA41" s="71"/>
      <c r="HB41" s="71"/>
      <c r="HC41" s="71"/>
      <c r="HD41" s="71"/>
      <c r="HE41" s="71"/>
      <c r="HF41" s="71"/>
      <c r="HG41" s="71"/>
      <c r="HH41" s="71"/>
      <c r="HI41" s="71"/>
      <c r="HJ41" s="71"/>
      <c r="HK41" s="71"/>
      <c r="HL41" s="71"/>
      <c r="HM41" s="71"/>
      <c r="HN41" s="71"/>
      <c r="HO41" s="71"/>
      <c r="HP41" s="71"/>
      <c r="HQ41" s="71"/>
      <c r="HR41" s="71"/>
      <c r="HS41" s="71"/>
      <c r="HT41" s="71"/>
      <c r="HU41" s="71"/>
      <c r="HV41" s="71"/>
      <c r="HW41" s="71"/>
      <c r="HX41" s="71"/>
      <c r="HY41" s="71"/>
      <c r="HZ41" s="71"/>
      <c r="IA41" s="71"/>
      <c r="IB41" s="71"/>
      <c r="IC41" s="71"/>
      <c r="ID41" s="71"/>
      <c r="IE41" s="71"/>
      <c r="IF41" s="71"/>
      <c r="IG41" s="71"/>
      <c r="IH41" s="71"/>
      <c r="II41" s="71"/>
      <c r="IJ41" s="71"/>
      <c r="IK41" s="71"/>
      <c r="IL41" s="71"/>
      <c r="IM41" s="71"/>
      <c r="IN41" s="71"/>
      <c r="IO41" s="71"/>
      <c r="IP41" s="71"/>
      <c r="IQ41" s="71"/>
      <c r="IR41" s="71"/>
      <c r="IS41" s="71"/>
      <c r="IT41" s="71"/>
      <c r="IU41" s="71"/>
      <c r="IV41" s="71"/>
    </row>
    <row r="42" spans="1:256" s="14" customFormat="1" ht="12" customHeight="1" x14ac:dyDescent="0.25">
      <c r="A42" s="36"/>
      <c r="B42" s="92"/>
      <c r="C42" s="117"/>
      <c r="D42" s="125"/>
      <c r="E42" s="52"/>
      <c r="F42" s="55"/>
      <c r="G42" s="130"/>
      <c r="H42" s="55"/>
      <c r="I42" s="96"/>
      <c r="J42" s="55"/>
      <c r="K42" s="130"/>
      <c r="L42" s="55"/>
      <c r="M42" s="97"/>
      <c r="N42" s="103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1"/>
      <c r="EO42" s="71"/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71"/>
      <c r="FC42" s="71"/>
      <c r="FD42" s="71"/>
      <c r="FE42" s="71"/>
      <c r="FF42" s="71"/>
      <c r="FG42" s="71"/>
      <c r="FH42" s="71"/>
      <c r="FI42" s="71"/>
      <c r="FJ42" s="71"/>
      <c r="FK42" s="71"/>
      <c r="FL42" s="71"/>
      <c r="FM42" s="71"/>
      <c r="FN42" s="71"/>
      <c r="FO42" s="71"/>
      <c r="FP42" s="71"/>
      <c r="FQ42" s="71"/>
      <c r="FR42" s="71"/>
      <c r="FS42" s="71"/>
      <c r="FT42" s="71"/>
      <c r="FU42" s="71"/>
      <c r="FV42" s="71"/>
      <c r="FW42" s="71"/>
      <c r="FX42" s="71"/>
      <c r="FY42" s="71"/>
      <c r="FZ42" s="71"/>
      <c r="GA42" s="71"/>
      <c r="GB42" s="71"/>
      <c r="GC42" s="71"/>
      <c r="GD42" s="71"/>
      <c r="GE42" s="71"/>
      <c r="GF42" s="71"/>
      <c r="GG42" s="71"/>
      <c r="GH42" s="71"/>
      <c r="GI42" s="71"/>
      <c r="GJ42" s="71"/>
      <c r="GK42" s="71"/>
      <c r="GL42" s="71"/>
      <c r="GM42" s="71"/>
      <c r="GN42" s="71"/>
      <c r="GO42" s="71"/>
      <c r="GP42" s="71"/>
      <c r="GQ42" s="71"/>
      <c r="GR42" s="71"/>
      <c r="GS42" s="71"/>
      <c r="GT42" s="71"/>
      <c r="GU42" s="71"/>
      <c r="GV42" s="71"/>
      <c r="GW42" s="71"/>
      <c r="GX42" s="71"/>
      <c r="GY42" s="71"/>
      <c r="GZ42" s="71"/>
      <c r="HA42" s="71"/>
      <c r="HB42" s="71"/>
      <c r="HC42" s="71"/>
      <c r="HD42" s="71"/>
      <c r="HE42" s="71"/>
      <c r="HF42" s="71"/>
      <c r="HG42" s="71"/>
      <c r="HH42" s="71"/>
      <c r="HI42" s="71"/>
      <c r="HJ42" s="71"/>
      <c r="HK42" s="71"/>
      <c r="HL42" s="71"/>
      <c r="HM42" s="71"/>
      <c r="HN42" s="71"/>
      <c r="HO42" s="71"/>
      <c r="HP42" s="71"/>
      <c r="HQ42" s="71"/>
      <c r="HR42" s="71"/>
      <c r="HS42" s="71"/>
      <c r="HT42" s="71"/>
      <c r="HU42" s="71"/>
      <c r="HV42" s="71"/>
      <c r="HW42" s="71"/>
      <c r="HX42" s="71"/>
      <c r="HY42" s="71"/>
      <c r="HZ42" s="71"/>
      <c r="IA42" s="71"/>
      <c r="IB42" s="71"/>
      <c r="IC42" s="71"/>
      <c r="ID42" s="71"/>
      <c r="IE42" s="71"/>
      <c r="IF42" s="71"/>
      <c r="IG42" s="71"/>
      <c r="IH42" s="71"/>
      <c r="II42" s="71"/>
      <c r="IJ42" s="71"/>
      <c r="IK42" s="71"/>
      <c r="IL42" s="71"/>
      <c r="IM42" s="71"/>
      <c r="IN42" s="71"/>
      <c r="IO42" s="71"/>
      <c r="IP42" s="71"/>
      <c r="IQ42" s="71"/>
      <c r="IR42" s="71"/>
      <c r="IS42" s="71"/>
      <c r="IT42" s="71"/>
      <c r="IU42" s="71"/>
      <c r="IV42" s="71"/>
    </row>
    <row r="43" spans="1:256" s="86" customFormat="1" ht="15" customHeight="1" x14ac:dyDescent="0.25">
      <c r="A43" s="82"/>
      <c r="B43" s="82"/>
      <c r="C43" s="82"/>
      <c r="D43" s="85"/>
      <c r="E43" s="85"/>
      <c r="G43" s="90">
        <v>43435</v>
      </c>
      <c r="I43" s="96"/>
      <c r="K43" s="90">
        <v>43525</v>
      </c>
      <c r="M43" s="96"/>
      <c r="N43" s="103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1"/>
      <c r="CA43" s="91"/>
      <c r="CB43" s="91"/>
      <c r="CC43" s="91"/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91"/>
      <c r="DC43" s="91"/>
      <c r="DD43" s="91"/>
      <c r="DE43" s="91"/>
      <c r="DF43" s="91"/>
      <c r="DG43" s="91"/>
      <c r="DH43" s="91"/>
      <c r="DI43" s="91"/>
      <c r="DJ43" s="91"/>
      <c r="DK43" s="91"/>
      <c r="DL43" s="91"/>
      <c r="DM43" s="91"/>
      <c r="DN43" s="91"/>
      <c r="DO43" s="91"/>
      <c r="DP43" s="91"/>
      <c r="DQ43" s="91"/>
      <c r="DR43" s="91"/>
      <c r="DS43" s="91"/>
      <c r="DT43" s="91"/>
      <c r="DU43" s="91"/>
      <c r="DV43" s="91"/>
      <c r="DW43" s="91"/>
      <c r="DX43" s="91"/>
      <c r="DY43" s="91"/>
      <c r="DZ43" s="91"/>
      <c r="EA43" s="91"/>
      <c r="EB43" s="91"/>
      <c r="EC43" s="91"/>
      <c r="ED43" s="91"/>
      <c r="EE43" s="91"/>
      <c r="EF43" s="91"/>
      <c r="EG43" s="91"/>
      <c r="EH43" s="91"/>
      <c r="EI43" s="91"/>
      <c r="EJ43" s="91"/>
      <c r="EK43" s="91"/>
      <c r="EL43" s="91"/>
      <c r="EM43" s="91"/>
      <c r="EN43" s="91"/>
      <c r="EO43" s="91"/>
      <c r="EP43" s="91"/>
      <c r="EQ43" s="91"/>
      <c r="ER43" s="91"/>
      <c r="ES43" s="91"/>
      <c r="ET43" s="91"/>
      <c r="EU43" s="91"/>
      <c r="EV43" s="91"/>
      <c r="EW43" s="91"/>
      <c r="EX43" s="91"/>
      <c r="EY43" s="91"/>
      <c r="EZ43" s="91"/>
      <c r="FA43" s="91"/>
      <c r="FB43" s="91"/>
      <c r="FC43" s="91"/>
      <c r="FD43" s="91"/>
      <c r="FE43" s="91"/>
      <c r="FF43" s="91"/>
      <c r="FG43" s="91"/>
      <c r="FH43" s="91"/>
      <c r="FI43" s="91"/>
      <c r="FJ43" s="91"/>
      <c r="FK43" s="91"/>
      <c r="FL43" s="91"/>
      <c r="FM43" s="91"/>
      <c r="FN43" s="91"/>
      <c r="FO43" s="91"/>
      <c r="FP43" s="91"/>
      <c r="FQ43" s="91"/>
      <c r="FR43" s="91"/>
      <c r="FS43" s="91"/>
      <c r="FT43" s="91"/>
      <c r="FU43" s="91"/>
      <c r="FV43" s="91"/>
      <c r="FW43" s="91"/>
      <c r="FX43" s="91"/>
      <c r="FY43" s="91"/>
      <c r="FZ43" s="91"/>
      <c r="GA43" s="91"/>
      <c r="GB43" s="91"/>
      <c r="GC43" s="91"/>
      <c r="GD43" s="91"/>
      <c r="GE43" s="91"/>
      <c r="GF43" s="91"/>
      <c r="GG43" s="91"/>
      <c r="GH43" s="91"/>
      <c r="GI43" s="91"/>
      <c r="GJ43" s="91"/>
      <c r="GK43" s="91"/>
      <c r="GL43" s="91"/>
      <c r="GM43" s="91"/>
      <c r="GN43" s="91"/>
      <c r="GO43" s="91"/>
      <c r="GP43" s="91"/>
      <c r="GQ43" s="91"/>
      <c r="GR43" s="91"/>
      <c r="GS43" s="91"/>
      <c r="GT43" s="91"/>
      <c r="GU43" s="91"/>
      <c r="GV43" s="91"/>
      <c r="GW43" s="91"/>
      <c r="GX43" s="91"/>
      <c r="GY43" s="91"/>
      <c r="GZ43" s="91"/>
      <c r="HA43" s="91"/>
      <c r="HB43" s="91"/>
      <c r="HC43" s="91"/>
      <c r="HD43" s="91"/>
      <c r="HE43" s="91"/>
      <c r="HF43" s="91"/>
      <c r="HG43" s="91"/>
      <c r="HH43" s="91"/>
      <c r="HI43" s="91"/>
      <c r="HJ43" s="91"/>
      <c r="HK43" s="91"/>
      <c r="HL43" s="91"/>
      <c r="HM43" s="91"/>
      <c r="HN43" s="91"/>
      <c r="HO43" s="91"/>
      <c r="HP43" s="91"/>
      <c r="HQ43" s="91"/>
      <c r="HR43" s="91"/>
      <c r="HS43" s="91"/>
      <c r="HT43" s="91"/>
      <c r="HU43" s="91"/>
      <c r="HV43" s="91"/>
      <c r="HW43" s="91"/>
      <c r="HX43" s="91"/>
      <c r="HY43" s="91"/>
      <c r="HZ43" s="91"/>
      <c r="IA43" s="91"/>
      <c r="IB43" s="91"/>
      <c r="IC43" s="91"/>
      <c r="ID43" s="91"/>
      <c r="IE43" s="91"/>
      <c r="IF43" s="91"/>
      <c r="IG43" s="91"/>
      <c r="IH43" s="91"/>
      <c r="II43" s="91"/>
      <c r="IJ43" s="91"/>
      <c r="IK43" s="91"/>
      <c r="IL43" s="91"/>
      <c r="IM43" s="91"/>
      <c r="IN43" s="91"/>
      <c r="IO43" s="91"/>
      <c r="IP43" s="91"/>
      <c r="IQ43" s="91"/>
      <c r="IR43" s="91"/>
      <c r="IS43" s="91"/>
      <c r="IT43" s="91"/>
      <c r="IU43" s="91"/>
      <c r="IV43" s="91"/>
    </row>
    <row r="44" spans="1:256" s="86" customFormat="1" ht="15" customHeight="1" x14ac:dyDescent="0.25">
      <c r="A44" s="82"/>
      <c r="B44" s="82"/>
      <c r="C44" s="82"/>
      <c r="D44" s="85"/>
      <c r="E44" s="85"/>
      <c r="G44" s="130"/>
      <c r="I44" s="96"/>
      <c r="K44" s="130"/>
      <c r="M44" s="96"/>
      <c r="N44" s="103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1"/>
      <c r="CU44" s="91"/>
      <c r="CV44" s="91"/>
      <c r="CW44" s="91"/>
      <c r="CX44" s="91"/>
      <c r="CY44" s="91"/>
      <c r="CZ44" s="91"/>
      <c r="DA44" s="91"/>
      <c r="DB44" s="91"/>
      <c r="DC44" s="91"/>
      <c r="DD44" s="91"/>
      <c r="DE44" s="91"/>
      <c r="DF44" s="91"/>
      <c r="DG44" s="91"/>
      <c r="DH44" s="91"/>
      <c r="DI44" s="91"/>
      <c r="DJ44" s="91"/>
      <c r="DK44" s="91"/>
      <c r="DL44" s="91"/>
      <c r="DM44" s="91"/>
      <c r="DN44" s="91"/>
      <c r="DO44" s="91"/>
      <c r="DP44" s="91"/>
      <c r="DQ44" s="91"/>
      <c r="DR44" s="91"/>
      <c r="DS44" s="91"/>
      <c r="DT44" s="91"/>
      <c r="DU44" s="91"/>
      <c r="DV44" s="91"/>
      <c r="DW44" s="91"/>
      <c r="DX44" s="91"/>
      <c r="DY44" s="91"/>
      <c r="DZ44" s="91"/>
      <c r="EA44" s="91"/>
      <c r="EB44" s="91"/>
      <c r="EC44" s="91"/>
      <c r="ED44" s="91"/>
      <c r="EE44" s="91"/>
      <c r="EF44" s="91"/>
      <c r="EG44" s="91"/>
      <c r="EH44" s="91"/>
      <c r="EI44" s="91"/>
      <c r="EJ44" s="91"/>
      <c r="EK44" s="91"/>
      <c r="EL44" s="91"/>
      <c r="EM44" s="91"/>
      <c r="EN44" s="91"/>
      <c r="EO44" s="91"/>
      <c r="EP44" s="91"/>
      <c r="EQ44" s="91"/>
      <c r="ER44" s="91"/>
      <c r="ES44" s="91"/>
      <c r="ET44" s="91"/>
      <c r="EU44" s="91"/>
      <c r="EV44" s="91"/>
      <c r="EW44" s="91"/>
      <c r="EX44" s="91"/>
      <c r="EY44" s="91"/>
      <c r="EZ44" s="91"/>
      <c r="FA44" s="91"/>
      <c r="FB44" s="91"/>
      <c r="FC44" s="91"/>
      <c r="FD44" s="91"/>
      <c r="FE44" s="91"/>
      <c r="FF44" s="91"/>
      <c r="FG44" s="91"/>
      <c r="FH44" s="91"/>
      <c r="FI44" s="91"/>
      <c r="FJ44" s="91"/>
      <c r="FK44" s="91"/>
      <c r="FL44" s="91"/>
      <c r="FM44" s="91"/>
      <c r="FN44" s="91"/>
      <c r="FO44" s="91"/>
      <c r="FP44" s="91"/>
      <c r="FQ44" s="91"/>
      <c r="FR44" s="91"/>
      <c r="FS44" s="91"/>
      <c r="FT44" s="91"/>
      <c r="FU44" s="91"/>
      <c r="FV44" s="91"/>
      <c r="FW44" s="91"/>
      <c r="FX44" s="91"/>
      <c r="FY44" s="91"/>
      <c r="FZ44" s="91"/>
      <c r="GA44" s="91"/>
      <c r="GB44" s="91"/>
      <c r="GC44" s="91"/>
      <c r="GD44" s="91"/>
      <c r="GE44" s="91"/>
      <c r="GF44" s="91"/>
      <c r="GG44" s="91"/>
      <c r="GH44" s="91"/>
      <c r="GI44" s="91"/>
      <c r="GJ44" s="91"/>
      <c r="GK44" s="91"/>
      <c r="GL44" s="91"/>
      <c r="GM44" s="91"/>
      <c r="GN44" s="91"/>
      <c r="GO44" s="91"/>
      <c r="GP44" s="91"/>
      <c r="GQ44" s="91"/>
      <c r="GR44" s="91"/>
      <c r="GS44" s="91"/>
      <c r="GT44" s="91"/>
      <c r="GU44" s="91"/>
      <c r="GV44" s="91"/>
      <c r="GW44" s="91"/>
      <c r="GX44" s="91"/>
      <c r="GY44" s="91"/>
      <c r="GZ44" s="91"/>
      <c r="HA44" s="91"/>
      <c r="HB44" s="91"/>
      <c r="HC44" s="91"/>
      <c r="HD44" s="91"/>
      <c r="HE44" s="91"/>
      <c r="HF44" s="91"/>
      <c r="HG44" s="91"/>
      <c r="HH44" s="91"/>
      <c r="HI44" s="91"/>
      <c r="HJ44" s="91"/>
      <c r="HK44" s="91"/>
      <c r="HL44" s="91"/>
      <c r="HM44" s="91"/>
      <c r="HN44" s="91"/>
      <c r="HO44" s="91"/>
      <c r="HP44" s="91"/>
      <c r="HQ44" s="91"/>
      <c r="HR44" s="91"/>
      <c r="HS44" s="91"/>
      <c r="HT44" s="91"/>
      <c r="HU44" s="91"/>
      <c r="HV44" s="91"/>
      <c r="HW44" s="91"/>
      <c r="HX44" s="91"/>
      <c r="HY44" s="91"/>
      <c r="HZ44" s="91"/>
      <c r="IA44" s="91"/>
      <c r="IB44" s="91"/>
      <c r="IC44" s="91"/>
      <c r="ID44" s="91"/>
      <c r="IE44" s="91"/>
      <c r="IF44" s="91"/>
      <c r="IG44" s="91"/>
      <c r="IH44" s="91"/>
      <c r="II44" s="91"/>
      <c r="IJ44" s="91"/>
      <c r="IK44" s="91"/>
      <c r="IL44" s="91"/>
      <c r="IM44" s="91"/>
      <c r="IN44" s="91"/>
      <c r="IO44" s="91"/>
      <c r="IP44" s="91"/>
      <c r="IQ44" s="91"/>
      <c r="IR44" s="91"/>
      <c r="IS44" s="91"/>
      <c r="IT44" s="91"/>
      <c r="IU44" s="91"/>
      <c r="IV44" s="91"/>
    </row>
    <row r="45" spans="1:256" s="86" customFormat="1" x14ac:dyDescent="0.25">
      <c r="A45" s="82" t="s">
        <v>55</v>
      </c>
      <c r="B45" s="89" t="s">
        <v>20</v>
      </c>
      <c r="C45" s="82" t="s">
        <v>21</v>
      </c>
      <c r="D45" s="82" t="s">
        <v>56</v>
      </c>
      <c r="E45" s="82"/>
      <c r="F45" s="58" t="s">
        <v>57</v>
      </c>
      <c r="G45" s="84" t="s">
        <v>58</v>
      </c>
      <c r="H45" s="58"/>
      <c r="I45" s="96"/>
      <c r="J45" s="58" t="s">
        <v>57</v>
      </c>
      <c r="K45" s="84" t="s">
        <v>58</v>
      </c>
      <c r="L45" s="58"/>
      <c r="M45" s="96"/>
      <c r="N45" s="103" t="s">
        <v>59</v>
      </c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  <c r="DO45" s="91"/>
      <c r="DP45" s="91"/>
      <c r="DQ45" s="91"/>
      <c r="DR45" s="91"/>
      <c r="DS45" s="91"/>
      <c r="DT45" s="91"/>
      <c r="DU45" s="91"/>
      <c r="DV45" s="91"/>
      <c r="DW45" s="91"/>
      <c r="DX45" s="91"/>
      <c r="DY45" s="91"/>
      <c r="DZ45" s="91"/>
      <c r="EA45" s="91"/>
      <c r="EB45" s="91"/>
      <c r="EC45" s="91"/>
      <c r="ED45" s="91"/>
      <c r="EE45" s="91"/>
      <c r="EF45" s="91"/>
      <c r="EG45" s="91"/>
      <c r="EH45" s="91"/>
      <c r="EI45" s="91"/>
      <c r="EJ45" s="91"/>
      <c r="EK45" s="91"/>
      <c r="EL45" s="91"/>
      <c r="EM45" s="91"/>
      <c r="EN45" s="91"/>
      <c r="EO45" s="91"/>
      <c r="EP45" s="91"/>
      <c r="EQ45" s="91"/>
      <c r="ER45" s="91"/>
      <c r="ES45" s="91"/>
      <c r="ET45" s="91"/>
      <c r="EU45" s="91"/>
      <c r="EV45" s="91"/>
      <c r="EW45" s="91"/>
      <c r="EX45" s="91"/>
      <c r="EY45" s="91"/>
      <c r="EZ45" s="91"/>
      <c r="FA45" s="91"/>
      <c r="FB45" s="91"/>
      <c r="FC45" s="91"/>
      <c r="FD45" s="91"/>
      <c r="FE45" s="91"/>
      <c r="FF45" s="91"/>
      <c r="FG45" s="91"/>
      <c r="FH45" s="91"/>
      <c r="FI45" s="91"/>
      <c r="FJ45" s="91"/>
      <c r="FK45" s="91"/>
      <c r="FL45" s="91"/>
      <c r="FM45" s="91"/>
      <c r="FN45" s="91"/>
      <c r="FO45" s="91"/>
      <c r="FP45" s="91"/>
      <c r="FQ45" s="91"/>
      <c r="FR45" s="91"/>
      <c r="FS45" s="91"/>
      <c r="FT45" s="91"/>
      <c r="FU45" s="91"/>
      <c r="FV45" s="91"/>
      <c r="FW45" s="91"/>
      <c r="FX45" s="91"/>
      <c r="FY45" s="91"/>
      <c r="FZ45" s="91"/>
      <c r="GA45" s="91"/>
      <c r="GB45" s="91"/>
      <c r="GC45" s="91"/>
      <c r="GD45" s="91"/>
      <c r="GE45" s="91"/>
      <c r="GF45" s="91"/>
      <c r="GG45" s="91"/>
      <c r="GH45" s="91"/>
      <c r="GI45" s="91"/>
      <c r="GJ45" s="91"/>
      <c r="GK45" s="91"/>
      <c r="GL45" s="91"/>
      <c r="GM45" s="91"/>
      <c r="GN45" s="91"/>
      <c r="GO45" s="91"/>
      <c r="GP45" s="91"/>
      <c r="GQ45" s="91"/>
      <c r="GR45" s="91"/>
      <c r="GS45" s="91"/>
      <c r="GT45" s="91"/>
      <c r="GU45" s="91"/>
      <c r="GV45" s="91"/>
      <c r="GW45" s="91"/>
      <c r="GX45" s="91"/>
      <c r="GY45" s="91"/>
      <c r="GZ45" s="91"/>
      <c r="HA45" s="91"/>
      <c r="HB45" s="91"/>
      <c r="HC45" s="91"/>
      <c r="HD45" s="91"/>
      <c r="HE45" s="91"/>
      <c r="HF45" s="91"/>
      <c r="HG45" s="91"/>
      <c r="HH45" s="91"/>
      <c r="HI45" s="91"/>
      <c r="HJ45" s="91"/>
      <c r="HK45" s="91"/>
      <c r="HL45" s="91"/>
      <c r="HM45" s="91"/>
      <c r="HN45" s="91"/>
      <c r="HO45" s="91"/>
      <c r="HP45" s="91"/>
      <c r="HQ45" s="91"/>
      <c r="HR45" s="91"/>
      <c r="HS45" s="91"/>
      <c r="HT45" s="91"/>
      <c r="HU45" s="91"/>
      <c r="HV45" s="91"/>
      <c r="HW45" s="91"/>
      <c r="HX45" s="91"/>
      <c r="HY45" s="91"/>
      <c r="HZ45" s="91"/>
      <c r="IA45" s="91"/>
      <c r="IB45" s="91"/>
      <c r="IC45" s="91"/>
      <c r="ID45" s="91"/>
      <c r="IE45" s="91"/>
      <c r="IF45" s="91"/>
      <c r="IG45" s="91"/>
      <c r="IH45" s="91"/>
      <c r="II45" s="91"/>
      <c r="IJ45" s="91"/>
      <c r="IK45" s="91"/>
      <c r="IL45" s="91"/>
      <c r="IM45" s="91"/>
      <c r="IN45" s="91"/>
      <c r="IO45" s="91"/>
      <c r="IP45" s="91"/>
      <c r="IQ45" s="91"/>
      <c r="IR45" s="91"/>
      <c r="IS45" s="91"/>
      <c r="IT45" s="91"/>
      <c r="IU45" s="91"/>
      <c r="IV45" s="91"/>
    </row>
    <row r="46" spans="1:256" s="86" customFormat="1" x14ac:dyDescent="0.25">
      <c r="A46" s="82"/>
      <c r="B46" s="89" t="s">
        <v>28</v>
      </c>
      <c r="C46" s="82" t="s">
        <v>29</v>
      </c>
      <c r="D46" s="82" t="s">
        <v>60</v>
      </c>
      <c r="E46" s="82"/>
      <c r="F46" s="58" t="s">
        <v>61</v>
      </c>
      <c r="G46" s="84" t="s">
        <v>62</v>
      </c>
      <c r="H46" s="58" t="s">
        <v>63</v>
      </c>
      <c r="I46" s="96"/>
      <c r="J46" s="58" t="s">
        <v>61</v>
      </c>
      <c r="K46" s="84" t="s">
        <v>62</v>
      </c>
      <c r="L46" s="58" t="s">
        <v>63</v>
      </c>
      <c r="M46" s="96"/>
      <c r="N46" s="103" t="s">
        <v>18</v>
      </c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1"/>
      <c r="CQ46" s="91"/>
      <c r="CR46" s="91"/>
      <c r="CS46" s="91"/>
      <c r="CT46" s="91"/>
      <c r="CU46" s="91"/>
      <c r="CV46" s="91"/>
      <c r="CW46" s="91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  <c r="DK46" s="91"/>
      <c r="DL46" s="91"/>
      <c r="DM46" s="91"/>
      <c r="DN46" s="91"/>
      <c r="DO46" s="91"/>
      <c r="DP46" s="91"/>
      <c r="DQ46" s="91"/>
      <c r="DR46" s="91"/>
      <c r="DS46" s="91"/>
      <c r="DT46" s="91"/>
      <c r="DU46" s="91"/>
      <c r="DV46" s="91"/>
      <c r="DW46" s="91"/>
      <c r="DX46" s="91"/>
      <c r="DY46" s="91"/>
      <c r="DZ46" s="91"/>
      <c r="EA46" s="91"/>
      <c r="EB46" s="91"/>
      <c r="EC46" s="91"/>
      <c r="ED46" s="91"/>
      <c r="EE46" s="91"/>
      <c r="EF46" s="91"/>
      <c r="EG46" s="91"/>
      <c r="EH46" s="91"/>
      <c r="EI46" s="91"/>
      <c r="EJ46" s="91"/>
      <c r="EK46" s="91"/>
      <c r="EL46" s="91"/>
      <c r="EM46" s="91"/>
      <c r="EN46" s="91"/>
      <c r="EO46" s="91"/>
      <c r="EP46" s="91"/>
      <c r="EQ46" s="91"/>
      <c r="ER46" s="91"/>
      <c r="ES46" s="91"/>
      <c r="ET46" s="91"/>
      <c r="EU46" s="91"/>
      <c r="EV46" s="91"/>
      <c r="EW46" s="91"/>
      <c r="EX46" s="91"/>
      <c r="EY46" s="91"/>
      <c r="EZ46" s="91"/>
      <c r="FA46" s="91"/>
      <c r="FB46" s="91"/>
      <c r="FC46" s="91"/>
      <c r="FD46" s="91"/>
      <c r="FE46" s="91"/>
      <c r="FF46" s="91"/>
      <c r="FG46" s="91"/>
      <c r="FH46" s="91"/>
      <c r="FI46" s="91"/>
      <c r="FJ46" s="91"/>
      <c r="FK46" s="91"/>
      <c r="FL46" s="91"/>
      <c r="FM46" s="91"/>
      <c r="FN46" s="91"/>
      <c r="FO46" s="91"/>
      <c r="FP46" s="91"/>
      <c r="FQ46" s="91"/>
      <c r="FR46" s="91"/>
      <c r="FS46" s="91"/>
      <c r="FT46" s="91"/>
      <c r="FU46" s="91"/>
      <c r="FV46" s="91"/>
      <c r="FW46" s="91"/>
      <c r="FX46" s="91"/>
      <c r="FY46" s="91"/>
      <c r="FZ46" s="91"/>
      <c r="GA46" s="91"/>
      <c r="GB46" s="91"/>
      <c r="GC46" s="91"/>
      <c r="GD46" s="91"/>
      <c r="GE46" s="91"/>
      <c r="GF46" s="91"/>
      <c r="GG46" s="91"/>
      <c r="GH46" s="91"/>
      <c r="GI46" s="91"/>
      <c r="GJ46" s="91"/>
      <c r="GK46" s="91"/>
      <c r="GL46" s="91"/>
      <c r="GM46" s="91"/>
      <c r="GN46" s="91"/>
      <c r="GO46" s="91"/>
      <c r="GP46" s="91"/>
      <c r="GQ46" s="91"/>
      <c r="GR46" s="91"/>
      <c r="GS46" s="91"/>
      <c r="GT46" s="91"/>
      <c r="GU46" s="91"/>
      <c r="GV46" s="91"/>
      <c r="GW46" s="91"/>
      <c r="GX46" s="91"/>
      <c r="GY46" s="91"/>
      <c r="GZ46" s="91"/>
      <c r="HA46" s="91"/>
      <c r="HB46" s="91"/>
      <c r="HC46" s="91"/>
      <c r="HD46" s="91"/>
      <c r="HE46" s="91"/>
      <c r="HF46" s="91"/>
      <c r="HG46" s="91"/>
      <c r="HH46" s="91"/>
      <c r="HI46" s="91"/>
      <c r="HJ46" s="91"/>
      <c r="HK46" s="91"/>
      <c r="HL46" s="91"/>
      <c r="HM46" s="91"/>
      <c r="HN46" s="91"/>
      <c r="HO46" s="91"/>
      <c r="HP46" s="91"/>
      <c r="HQ46" s="91"/>
      <c r="HR46" s="91"/>
      <c r="HS46" s="91"/>
      <c r="HT46" s="91"/>
      <c r="HU46" s="91"/>
      <c r="HV46" s="91"/>
      <c r="HW46" s="91"/>
      <c r="HX46" s="91"/>
      <c r="HY46" s="91"/>
      <c r="HZ46" s="91"/>
      <c r="IA46" s="91"/>
      <c r="IB46" s="91"/>
      <c r="IC46" s="91"/>
      <c r="ID46" s="91"/>
      <c r="IE46" s="91"/>
      <c r="IF46" s="91"/>
      <c r="IG46" s="91"/>
      <c r="IH46" s="91"/>
      <c r="II46" s="91"/>
      <c r="IJ46" s="91"/>
      <c r="IK46" s="91"/>
      <c r="IL46" s="91"/>
      <c r="IM46" s="91"/>
      <c r="IN46" s="91"/>
      <c r="IO46" s="91"/>
      <c r="IP46" s="91"/>
      <c r="IQ46" s="91"/>
      <c r="IR46" s="91"/>
      <c r="IS46" s="91"/>
      <c r="IT46" s="91"/>
      <c r="IU46" s="91"/>
      <c r="IV46" s="91"/>
    </row>
    <row r="47" spans="1:256" s="86" customFormat="1" ht="7.8" customHeight="1" x14ac:dyDescent="0.25">
      <c r="A47" s="95"/>
      <c r="B47" s="98"/>
      <c r="C47" s="95"/>
      <c r="D47" s="95"/>
      <c r="E47" s="95"/>
      <c r="F47" s="96"/>
      <c r="G47" s="102"/>
      <c r="H47" s="96"/>
      <c r="I47" s="96"/>
      <c r="J47" s="96"/>
      <c r="K47" s="102"/>
      <c r="L47" s="96"/>
      <c r="M47" s="96"/>
      <c r="N47" s="104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/>
      <c r="DM47" s="91"/>
      <c r="DN47" s="91"/>
      <c r="DO47" s="91"/>
      <c r="DP47" s="91"/>
      <c r="DQ47" s="91"/>
      <c r="DR47" s="91"/>
      <c r="DS47" s="91"/>
      <c r="DT47" s="91"/>
      <c r="DU47" s="91"/>
      <c r="DV47" s="91"/>
      <c r="DW47" s="91"/>
      <c r="DX47" s="91"/>
      <c r="DY47" s="91"/>
      <c r="DZ47" s="91"/>
      <c r="EA47" s="91"/>
      <c r="EB47" s="91"/>
      <c r="EC47" s="91"/>
      <c r="ED47" s="91"/>
      <c r="EE47" s="91"/>
      <c r="EF47" s="91"/>
      <c r="EG47" s="91"/>
      <c r="EH47" s="91"/>
      <c r="EI47" s="91"/>
      <c r="EJ47" s="91"/>
      <c r="EK47" s="91"/>
      <c r="EL47" s="91"/>
      <c r="EM47" s="91"/>
      <c r="EN47" s="91"/>
      <c r="EO47" s="91"/>
      <c r="EP47" s="91"/>
      <c r="EQ47" s="91"/>
      <c r="ER47" s="91"/>
      <c r="ES47" s="91"/>
      <c r="ET47" s="91"/>
      <c r="EU47" s="91"/>
      <c r="EV47" s="91"/>
      <c r="EW47" s="91"/>
      <c r="EX47" s="91"/>
      <c r="EY47" s="91"/>
      <c r="EZ47" s="91"/>
      <c r="FA47" s="91"/>
      <c r="FB47" s="91"/>
      <c r="FC47" s="91"/>
      <c r="FD47" s="91"/>
      <c r="FE47" s="91"/>
      <c r="FF47" s="91"/>
      <c r="FG47" s="91"/>
      <c r="FH47" s="91"/>
      <c r="FI47" s="91"/>
      <c r="FJ47" s="91"/>
      <c r="FK47" s="91"/>
      <c r="FL47" s="91"/>
      <c r="FM47" s="91"/>
      <c r="FN47" s="91"/>
      <c r="FO47" s="91"/>
      <c r="FP47" s="91"/>
      <c r="FQ47" s="91"/>
      <c r="FR47" s="91"/>
      <c r="FS47" s="91"/>
      <c r="FT47" s="91"/>
      <c r="FU47" s="91"/>
      <c r="FV47" s="91"/>
      <c r="FW47" s="91"/>
      <c r="FX47" s="91"/>
      <c r="FY47" s="91"/>
      <c r="FZ47" s="91"/>
      <c r="GA47" s="91"/>
      <c r="GB47" s="91"/>
      <c r="GC47" s="91"/>
      <c r="GD47" s="91"/>
      <c r="GE47" s="91"/>
      <c r="GF47" s="91"/>
      <c r="GG47" s="91"/>
      <c r="GH47" s="91"/>
      <c r="GI47" s="91"/>
      <c r="GJ47" s="91"/>
      <c r="GK47" s="91"/>
      <c r="GL47" s="91"/>
      <c r="GM47" s="91"/>
      <c r="GN47" s="91"/>
      <c r="GO47" s="91"/>
      <c r="GP47" s="91"/>
      <c r="GQ47" s="91"/>
      <c r="GR47" s="91"/>
      <c r="GS47" s="91"/>
      <c r="GT47" s="91"/>
      <c r="GU47" s="91"/>
      <c r="GV47" s="91"/>
      <c r="GW47" s="91"/>
      <c r="GX47" s="91"/>
      <c r="GY47" s="91"/>
      <c r="GZ47" s="91"/>
      <c r="HA47" s="91"/>
      <c r="HB47" s="91"/>
      <c r="HC47" s="91"/>
      <c r="HD47" s="91"/>
      <c r="HE47" s="91"/>
      <c r="HF47" s="91"/>
      <c r="HG47" s="91"/>
      <c r="HH47" s="91"/>
      <c r="HI47" s="91"/>
      <c r="HJ47" s="91"/>
      <c r="HK47" s="91"/>
      <c r="HL47" s="91"/>
      <c r="HM47" s="91"/>
      <c r="HN47" s="91"/>
      <c r="HO47" s="91"/>
      <c r="HP47" s="91"/>
      <c r="HQ47" s="91"/>
      <c r="HR47" s="91"/>
      <c r="HS47" s="91"/>
      <c r="HT47" s="91"/>
      <c r="HU47" s="91"/>
      <c r="HV47" s="91"/>
      <c r="HW47" s="91"/>
      <c r="HX47" s="91"/>
      <c r="HY47" s="91"/>
      <c r="HZ47" s="91"/>
      <c r="IA47" s="91"/>
      <c r="IB47" s="91"/>
      <c r="IC47" s="91"/>
      <c r="ID47" s="91"/>
      <c r="IE47" s="91"/>
      <c r="IF47" s="91"/>
      <c r="IG47" s="91"/>
      <c r="IH47" s="91"/>
      <c r="II47" s="91"/>
      <c r="IJ47" s="91"/>
      <c r="IK47" s="91"/>
      <c r="IL47" s="91"/>
      <c r="IM47" s="91"/>
      <c r="IN47" s="91"/>
      <c r="IO47" s="91"/>
      <c r="IP47" s="91"/>
      <c r="IQ47" s="91"/>
      <c r="IR47" s="91"/>
      <c r="IS47" s="91"/>
      <c r="IT47" s="91"/>
      <c r="IU47" s="91"/>
      <c r="IV47" s="91"/>
    </row>
    <row r="48" spans="1:256" s="225" customFormat="1" ht="7.8" customHeight="1" x14ac:dyDescent="0.25">
      <c r="A48" s="221"/>
      <c r="B48" s="222"/>
      <c r="C48" s="221"/>
      <c r="D48" s="221"/>
      <c r="E48" s="221"/>
      <c r="F48" s="223"/>
      <c r="G48" s="224"/>
      <c r="H48" s="223"/>
      <c r="I48" s="96"/>
      <c r="J48" s="223"/>
      <c r="K48" s="224"/>
      <c r="L48" s="223"/>
      <c r="M48" s="96"/>
      <c r="N48" s="172"/>
    </row>
    <row r="49" spans="1:256" s="14" customFormat="1" outlineLevel="1" x14ac:dyDescent="0.25">
      <c r="A49" s="36" t="s">
        <v>9</v>
      </c>
      <c r="B49" s="36" t="s">
        <v>139</v>
      </c>
      <c r="C49" s="50"/>
      <c r="D49" s="77">
        <v>43555</v>
      </c>
      <c r="E49" s="52"/>
      <c r="F49" s="56">
        <v>503013.79</v>
      </c>
      <c r="G49" s="130">
        <f>H49/F49</f>
        <v>1</v>
      </c>
      <c r="H49" s="56">
        <v>503013.79</v>
      </c>
      <c r="I49" s="101" t="s">
        <v>65</v>
      </c>
      <c r="J49" s="56">
        <v>511327.83</v>
      </c>
      <c r="K49" s="130">
        <f>L49/J49</f>
        <v>1</v>
      </c>
      <c r="L49" s="56">
        <v>511327.83</v>
      </c>
      <c r="M49" s="100"/>
      <c r="N49" s="103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1"/>
      <c r="EQ49" s="71"/>
      <c r="ER49" s="71"/>
      <c r="ES49" s="71"/>
      <c r="ET49" s="71"/>
      <c r="EU49" s="71"/>
      <c r="EV49" s="71"/>
      <c r="EW49" s="71"/>
      <c r="EX49" s="71"/>
      <c r="EY49" s="71"/>
      <c r="EZ49" s="71"/>
      <c r="FA49" s="71"/>
      <c r="FB49" s="71"/>
      <c r="FC49" s="71"/>
      <c r="FD49" s="71"/>
      <c r="FE49" s="71"/>
      <c r="FF49" s="71"/>
      <c r="FG49" s="71"/>
      <c r="FH49" s="71"/>
      <c r="FI49" s="71"/>
      <c r="FJ49" s="71"/>
      <c r="FK49" s="71"/>
      <c r="FL49" s="71"/>
      <c r="FM49" s="71"/>
      <c r="FN49" s="71"/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71"/>
      <c r="HB49" s="71"/>
      <c r="HC49" s="71"/>
      <c r="HD49" s="71"/>
      <c r="HE49" s="71"/>
      <c r="HF49" s="71"/>
      <c r="HG49" s="71"/>
      <c r="HH49" s="71"/>
      <c r="HI49" s="71"/>
      <c r="HJ49" s="71"/>
      <c r="HK49" s="71"/>
      <c r="HL49" s="71"/>
      <c r="HM49" s="71"/>
      <c r="HN49" s="71"/>
      <c r="HO49" s="71"/>
      <c r="HP49" s="71"/>
      <c r="HQ49" s="71"/>
      <c r="HR49" s="71"/>
      <c r="HS49" s="71"/>
      <c r="HT49" s="71"/>
      <c r="HU49" s="71"/>
      <c r="HV49" s="71"/>
      <c r="HW49" s="71"/>
      <c r="HX49" s="71"/>
      <c r="HY49" s="71"/>
      <c r="HZ49" s="71"/>
      <c r="IA49" s="71"/>
      <c r="IB49" s="71"/>
      <c r="IC49" s="71"/>
      <c r="ID49" s="71"/>
      <c r="IE49" s="71"/>
      <c r="IF49" s="71"/>
      <c r="IG49" s="71"/>
      <c r="IH49" s="71"/>
      <c r="II49" s="71"/>
      <c r="IJ49" s="71"/>
      <c r="IK49" s="71"/>
      <c r="IL49" s="71"/>
      <c r="IM49" s="71"/>
      <c r="IN49" s="71"/>
      <c r="IO49" s="71"/>
      <c r="IP49" s="71"/>
      <c r="IQ49" s="71"/>
      <c r="IR49" s="71"/>
      <c r="IS49" s="71"/>
      <c r="IT49" s="71"/>
      <c r="IU49" s="71"/>
      <c r="IV49" s="71"/>
    </row>
    <row r="50" spans="1:256" s="14" customFormat="1" outlineLevel="1" x14ac:dyDescent="0.25">
      <c r="A50" s="36"/>
      <c r="B50" s="36" t="s">
        <v>126</v>
      </c>
      <c r="C50" s="50"/>
      <c r="D50" s="220">
        <v>43586</v>
      </c>
      <c r="E50" s="52"/>
      <c r="F50" s="56"/>
      <c r="G50" s="130"/>
      <c r="H50" s="56"/>
      <c r="I50" s="101" t="s">
        <v>65</v>
      </c>
      <c r="J50" s="56">
        <v>2000000</v>
      </c>
      <c r="K50" s="130">
        <f>L50/J50</f>
        <v>1</v>
      </c>
      <c r="L50" s="56">
        <v>2000000</v>
      </c>
      <c r="M50" s="100"/>
      <c r="N50" s="103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1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1"/>
      <c r="DG50" s="71"/>
      <c r="DH50" s="71"/>
      <c r="DI50" s="71"/>
      <c r="DJ50" s="71"/>
      <c r="DK50" s="71"/>
      <c r="DL50" s="71"/>
      <c r="DM50" s="71"/>
      <c r="DN50" s="71"/>
      <c r="DO50" s="71"/>
      <c r="DP50" s="71"/>
      <c r="DQ50" s="71"/>
      <c r="DR50" s="71"/>
      <c r="DS50" s="71"/>
      <c r="DT50" s="71"/>
      <c r="DU50" s="71"/>
      <c r="DV50" s="71"/>
      <c r="DW50" s="71"/>
      <c r="DX50" s="71"/>
      <c r="DY50" s="71"/>
      <c r="DZ50" s="71"/>
      <c r="EA50" s="71"/>
      <c r="EB50" s="71"/>
      <c r="EC50" s="71"/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1"/>
      <c r="EO50" s="71"/>
      <c r="EP50" s="71"/>
      <c r="EQ50" s="71"/>
      <c r="ER50" s="71"/>
      <c r="ES50" s="71"/>
      <c r="ET50" s="71"/>
      <c r="EU50" s="71"/>
      <c r="EV50" s="71"/>
      <c r="EW50" s="71"/>
      <c r="EX50" s="71"/>
      <c r="EY50" s="71"/>
      <c r="EZ50" s="71"/>
      <c r="FA50" s="71"/>
      <c r="FB50" s="71"/>
      <c r="FC50" s="71"/>
      <c r="FD50" s="71"/>
      <c r="FE50" s="71"/>
      <c r="FF50" s="71"/>
      <c r="FG50" s="71"/>
      <c r="FH50" s="71"/>
      <c r="FI50" s="71"/>
      <c r="FJ50" s="71"/>
      <c r="FK50" s="71"/>
      <c r="FL50" s="71"/>
      <c r="FM50" s="71"/>
      <c r="FN50" s="71"/>
      <c r="FO50" s="71"/>
      <c r="FP50" s="71"/>
      <c r="FQ50" s="71"/>
      <c r="FR50" s="71"/>
      <c r="FS50" s="71"/>
      <c r="FT50" s="71"/>
      <c r="FU50" s="71"/>
      <c r="FV50" s="71"/>
      <c r="FW50" s="71"/>
      <c r="FX50" s="71"/>
      <c r="FY50" s="71"/>
      <c r="FZ50" s="71"/>
      <c r="GA50" s="71"/>
      <c r="GB50" s="71"/>
      <c r="GC50" s="71"/>
      <c r="GD50" s="71"/>
      <c r="GE50" s="71"/>
      <c r="GF50" s="71"/>
      <c r="GG50" s="71"/>
      <c r="GH50" s="71"/>
      <c r="GI50" s="71"/>
      <c r="GJ50" s="71"/>
      <c r="GK50" s="71"/>
      <c r="GL50" s="71"/>
      <c r="GM50" s="71"/>
      <c r="GN50" s="71"/>
      <c r="GO50" s="71"/>
      <c r="GP50" s="71"/>
      <c r="GQ50" s="71"/>
      <c r="GR50" s="71"/>
      <c r="GS50" s="71"/>
      <c r="GT50" s="71"/>
      <c r="GU50" s="71"/>
      <c r="GV50" s="71"/>
      <c r="GW50" s="71"/>
      <c r="GX50" s="71"/>
      <c r="GY50" s="71"/>
      <c r="GZ50" s="71"/>
      <c r="HA50" s="71"/>
      <c r="HB50" s="71"/>
      <c r="HC50" s="71"/>
      <c r="HD50" s="71"/>
      <c r="HE50" s="71"/>
      <c r="HF50" s="71"/>
      <c r="HG50" s="71"/>
      <c r="HH50" s="71"/>
      <c r="HI50" s="71"/>
      <c r="HJ50" s="71"/>
      <c r="HK50" s="71"/>
      <c r="HL50" s="71"/>
      <c r="HM50" s="71"/>
      <c r="HN50" s="71"/>
      <c r="HO50" s="71"/>
      <c r="HP50" s="71"/>
      <c r="HQ50" s="71"/>
      <c r="HR50" s="71"/>
      <c r="HS50" s="71"/>
      <c r="HT50" s="71"/>
      <c r="HU50" s="71"/>
      <c r="HV50" s="71"/>
      <c r="HW50" s="71"/>
      <c r="HX50" s="71"/>
      <c r="HY50" s="71"/>
      <c r="HZ50" s="71"/>
      <c r="IA50" s="71"/>
      <c r="IB50" s="71"/>
      <c r="IC50" s="71"/>
      <c r="ID50" s="71"/>
      <c r="IE50" s="71"/>
      <c r="IF50" s="71"/>
      <c r="IG50" s="71"/>
      <c r="IH50" s="71"/>
      <c r="II50" s="71"/>
      <c r="IJ50" s="71"/>
      <c r="IK50" s="71"/>
      <c r="IL50" s="71"/>
      <c r="IM50" s="71"/>
      <c r="IN50" s="71"/>
      <c r="IO50" s="71"/>
      <c r="IP50" s="71"/>
      <c r="IQ50" s="71"/>
      <c r="IR50" s="71"/>
      <c r="IS50" s="71"/>
      <c r="IT50" s="71"/>
      <c r="IU50" s="71"/>
      <c r="IV50" s="71"/>
    </row>
    <row r="51" spans="1:256" s="14" customFormat="1" outlineLevel="1" x14ac:dyDescent="0.25">
      <c r="A51" s="36"/>
      <c r="B51" s="36" t="s">
        <v>126</v>
      </c>
      <c r="C51" s="50"/>
      <c r="D51" s="220">
        <v>43430</v>
      </c>
      <c r="E51" s="52"/>
      <c r="F51" s="56">
        <v>2000000</v>
      </c>
      <c r="G51" s="130">
        <f>H51/F51</f>
        <v>1</v>
      </c>
      <c r="H51" s="56">
        <v>2000000</v>
      </c>
      <c r="I51" s="101" t="s">
        <v>65</v>
      </c>
      <c r="J51" s="56">
        <v>0</v>
      </c>
      <c r="K51" s="130"/>
      <c r="L51" s="56">
        <v>0</v>
      </c>
      <c r="M51" s="100"/>
      <c r="N51" s="103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71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71"/>
      <c r="DL51" s="71"/>
      <c r="DM51" s="71"/>
      <c r="DN51" s="71"/>
      <c r="DO51" s="71"/>
      <c r="DP51" s="71"/>
      <c r="DQ51" s="71"/>
      <c r="DR51" s="71"/>
      <c r="DS51" s="71"/>
      <c r="DT51" s="71"/>
      <c r="DU51" s="71"/>
      <c r="DV51" s="71"/>
      <c r="DW51" s="71"/>
      <c r="DX51" s="71"/>
      <c r="DY51" s="71"/>
      <c r="DZ51" s="71"/>
      <c r="EA51" s="71"/>
      <c r="EB51" s="71"/>
      <c r="EC51" s="71"/>
      <c r="ED51" s="71"/>
      <c r="EE51" s="71"/>
      <c r="EF51" s="71"/>
      <c r="EG51" s="71"/>
      <c r="EH51" s="71"/>
      <c r="EI51" s="71"/>
      <c r="EJ51" s="71"/>
      <c r="EK51" s="71"/>
      <c r="EL51" s="71"/>
      <c r="EM51" s="71"/>
      <c r="EN51" s="71"/>
      <c r="EO51" s="71"/>
      <c r="EP51" s="71"/>
      <c r="EQ51" s="71"/>
      <c r="ER51" s="71"/>
      <c r="ES51" s="71"/>
      <c r="ET51" s="71"/>
      <c r="EU51" s="71"/>
      <c r="EV51" s="71"/>
      <c r="EW51" s="71"/>
      <c r="EX51" s="71"/>
      <c r="EY51" s="71"/>
      <c r="EZ51" s="71"/>
      <c r="FA51" s="71"/>
      <c r="FB51" s="71"/>
      <c r="FC51" s="71"/>
      <c r="FD51" s="71"/>
      <c r="FE51" s="71"/>
      <c r="FF51" s="71"/>
      <c r="FG51" s="71"/>
      <c r="FH51" s="71"/>
      <c r="FI51" s="71"/>
      <c r="FJ51" s="71"/>
      <c r="FK51" s="71"/>
      <c r="FL51" s="71"/>
      <c r="FM51" s="71"/>
      <c r="FN51" s="71"/>
      <c r="FO51" s="71"/>
      <c r="FP51" s="71"/>
      <c r="FQ51" s="71"/>
      <c r="FR51" s="71"/>
      <c r="FS51" s="71"/>
      <c r="FT51" s="71"/>
      <c r="FU51" s="71"/>
      <c r="FV51" s="71"/>
      <c r="FW51" s="71"/>
      <c r="FX51" s="71"/>
      <c r="FY51" s="71"/>
      <c r="FZ51" s="71"/>
      <c r="GA51" s="71"/>
      <c r="GB51" s="71"/>
      <c r="GC51" s="71"/>
      <c r="GD51" s="71"/>
      <c r="GE51" s="71"/>
      <c r="GF51" s="71"/>
      <c r="GG51" s="71"/>
      <c r="GH51" s="71"/>
      <c r="GI51" s="71"/>
      <c r="GJ51" s="71"/>
      <c r="GK51" s="71"/>
      <c r="GL51" s="71"/>
      <c r="GM51" s="71"/>
      <c r="GN51" s="71"/>
      <c r="GO51" s="71"/>
      <c r="GP51" s="71"/>
      <c r="GQ51" s="71"/>
      <c r="GR51" s="71"/>
      <c r="GS51" s="71"/>
      <c r="GT51" s="71"/>
      <c r="GU51" s="71"/>
      <c r="GV51" s="71"/>
      <c r="GW51" s="71"/>
      <c r="GX51" s="71"/>
      <c r="GY51" s="71"/>
      <c r="GZ51" s="71"/>
      <c r="HA51" s="71"/>
      <c r="HB51" s="71"/>
      <c r="HC51" s="71"/>
      <c r="HD51" s="71"/>
      <c r="HE51" s="71"/>
      <c r="HF51" s="71"/>
      <c r="HG51" s="71"/>
      <c r="HH51" s="71"/>
      <c r="HI51" s="71"/>
      <c r="HJ51" s="71"/>
      <c r="HK51" s="71"/>
      <c r="HL51" s="71"/>
      <c r="HM51" s="71"/>
      <c r="HN51" s="71"/>
      <c r="HO51" s="71"/>
      <c r="HP51" s="71"/>
      <c r="HQ51" s="71"/>
      <c r="HR51" s="71"/>
      <c r="HS51" s="71"/>
      <c r="HT51" s="71"/>
      <c r="HU51" s="71"/>
      <c r="HV51" s="71"/>
      <c r="HW51" s="71"/>
      <c r="HX51" s="71"/>
      <c r="HY51" s="71"/>
      <c r="HZ51" s="71"/>
      <c r="IA51" s="71"/>
      <c r="IB51" s="71"/>
      <c r="IC51" s="71"/>
      <c r="ID51" s="71"/>
      <c r="IE51" s="71"/>
      <c r="IF51" s="71"/>
      <c r="IG51" s="71"/>
      <c r="IH51" s="71"/>
      <c r="II51" s="71"/>
      <c r="IJ51" s="71"/>
      <c r="IK51" s="71"/>
      <c r="IL51" s="71"/>
      <c r="IM51" s="71"/>
      <c r="IN51" s="71"/>
      <c r="IO51" s="71"/>
      <c r="IP51" s="71"/>
      <c r="IQ51" s="71"/>
      <c r="IR51" s="71"/>
      <c r="IS51" s="71"/>
      <c r="IT51" s="71"/>
      <c r="IU51" s="71"/>
      <c r="IV51" s="71"/>
    </row>
    <row r="52" spans="1:256" s="14" customFormat="1" x14ac:dyDescent="0.25">
      <c r="A52" s="36"/>
      <c r="B52" s="36"/>
      <c r="C52" s="50"/>
      <c r="D52" s="50"/>
      <c r="E52" s="52"/>
      <c r="F52" s="55">
        <f>SUM(F49:F51)</f>
        <v>2503013.79</v>
      </c>
      <c r="G52" s="130"/>
      <c r="H52" s="55">
        <f>SUM(H49:H51)</f>
        <v>2503013.79</v>
      </c>
      <c r="I52" s="96"/>
      <c r="J52" s="55">
        <f>SUM(J49:J51)</f>
        <v>2511327.83</v>
      </c>
      <c r="K52" s="130"/>
      <c r="L52" s="55">
        <f>SUM(L49:L51)</f>
        <v>2511327.83</v>
      </c>
      <c r="M52" s="97"/>
      <c r="N52" s="103">
        <f>SUM(L52-H52)</f>
        <v>8314.0400000000373</v>
      </c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/>
      <c r="EW52" s="71"/>
      <c r="EX52" s="71"/>
      <c r="EY52" s="71"/>
      <c r="EZ52" s="71"/>
      <c r="FA52" s="71"/>
      <c r="FB52" s="71"/>
      <c r="FC52" s="71"/>
      <c r="FD52" s="71"/>
      <c r="FE52" s="71"/>
      <c r="FF52" s="71"/>
      <c r="FG52" s="71"/>
      <c r="FH52" s="71"/>
      <c r="FI52" s="71"/>
      <c r="FJ52" s="71"/>
      <c r="FK52" s="71"/>
      <c r="FL52" s="71"/>
      <c r="FM52" s="71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71"/>
      <c r="FY52" s="71"/>
      <c r="FZ52" s="71"/>
      <c r="GA52" s="71"/>
      <c r="GB52" s="71"/>
      <c r="GC52" s="71"/>
      <c r="GD52" s="71"/>
      <c r="GE52" s="71"/>
      <c r="GF52" s="71"/>
      <c r="GG52" s="71"/>
      <c r="GH52" s="71"/>
      <c r="GI52" s="71"/>
      <c r="GJ52" s="71"/>
      <c r="GK52" s="71"/>
      <c r="GL52" s="71"/>
      <c r="GM52" s="71"/>
      <c r="GN52" s="71"/>
      <c r="GO52" s="71"/>
      <c r="GP52" s="71"/>
      <c r="GQ52" s="71"/>
      <c r="GR52" s="71"/>
      <c r="GS52" s="71"/>
      <c r="GT52" s="71"/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/>
      <c r="HI52" s="71"/>
      <c r="HJ52" s="71"/>
      <c r="HK52" s="71"/>
      <c r="HL52" s="71"/>
      <c r="HM52" s="71"/>
      <c r="HN52" s="71"/>
      <c r="HO52" s="71"/>
      <c r="HP52" s="71"/>
      <c r="HQ52" s="71"/>
      <c r="HR52" s="71"/>
      <c r="HS52" s="71"/>
      <c r="HT52" s="71"/>
      <c r="HU52" s="71"/>
      <c r="HV52" s="71"/>
      <c r="HW52" s="71"/>
      <c r="HX52" s="71"/>
      <c r="HY52" s="71"/>
      <c r="HZ52" s="71"/>
      <c r="IA52" s="71"/>
      <c r="IB52" s="71"/>
      <c r="IC52" s="71"/>
      <c r="ID52" s="71"/>
      <c r="IE52" s="71"/>
      <c r="IF52" s="71"/>
      <c r="IG52" s="71"/>
      <c r="IH52" s="71"/>
      <c r="II52" s="71"/>
      <c r="IJ52" s="71"/>
      <c r="IK52" s="71"/>
      <c r="IL52" s="71"/>
      <c r="IM52" s="71"/>
      <c r="IN52" s="71"/>
      <c r="IO52" s="71"/>
      <c r="IP52" s="71"/>
      <c r="IQ52" s="71"/>
      <c r="IR52" s="71"/>
      <c r="IS52" s="71"/>
      <c r="IT52" s="71"/>
      <c r="IU52" s="71"/>
      <c r="IV52" s="71"/>
    </row>
    <row r="53" spans="1:256" s="14" customFormat="1" x14ac:dyDescent="0.25">
      <c r="A53" s="36"/>
      <c r="B53" s="36"/>
      <c r="C53" s="50"/>
      <c r="D53" s="77"/>
      <c r="E53" s="52"/>
      <c r="F53" s="22"/>
      <c r="G53" s="130"/>
      <c r="H53" s="22"/>
      <c r="I53" s="101"/>
      <c r="J53" s="22"/>
      <c r="K53" s="130"/>
      <c r="L53" s="22"/>
      <c r="M53" s="99"/>
      <c r="N53" s="103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71"/>
      <c r="CV53" s="71"/>
      <c r="CW53" s="71"/>
      <c r="CX53" s="71"/>
      <c r="CY53" s="71"/>
      <c r="CZ53" s="71"/>
      <c r="DA53" s="71"/>
      <c r="DB53" s="71"/>
      <c r="DC53" s="71"/>
      <c r="DD53" s="71"/>
      <c r="DE53" s="71"/>
      <c r="DF53" s="71"/>
      <c r="DG53" s="71"/>
      <c r="DH53" s="71"/>
      <c r="DI53" s="71"/>
      <c r="DJ53" s="71"/>
      <c r="DK53" s="71"/>
      <c r="DL53" s="71"/>
      <c r="DM53" s="71"/>
      <c r="DN53" s="71"/>
      <c r="DO53" s="71"/>
      <c r="DP53" s="71"/>
      <c r="DQ53" s="71"/>
      <c r="DR53" s="71"/>
      <c r="DS53" s="71"/>
      <c r="DT53" s="71"/>
      <c r="DU53" s="71"/>
      <c r="DV53" s="71"/>
      <c r="DW53" s="71"/>
      <c r="DX53" s="71"/>
      <c r="DY53" s="71"/>
      <c r="DZ53" s="71"/>
      <c r="EA53" s="71"/>
      <c r="EB53" s="71"/>
      <c r="EC53" s="71"/>
      <c r="ED53" s="71"/>
      <c r="EE53" s="71"/>
      <c r="EF53" s="71"/>
      <c r="EG53" s="71"/>
      <c r="EH53" s="71"/>
      <c r="EI53" s="71"/>
      <c r="EJ53" s="71"/>
      <c r="EK53" s="71"/>
      <c r="EL53" s="71"/>
      <c r="EM53" s="71"/>
      <c r="EN53" s="71"/>
      <c r="EO53" s="71"/>
      <c r="EP53" s="71"/>
      <c r="EQ53" s="71"/>
      <c r="ER53" s="71"/>
      <c r="ES53" s="71"/>
      <c r="ET53" s="71"/>
      <c r="EU53" s="71"/>
      <c r="EV53" s="71"/>
      <c r="EW53" s="71"/>
      <c r="EX53" s="71"/>
      <c r="EY53" s="71"/>
      <c r="EZ53" s="71"/>
      <c r="FA53" s="71"/>
      <c r="FB53" s="71"/>
      <c r="FC53" s="71"/>
      <c r="FD53" s="71"/>
      <c r="FE53" s="71"/>
      <c r="FF53" s="71"/>
      <c r="FG53" s="71"/>
      <c r="FH53" s="71"/>
      <c r="FI53" s="71"/>
      <c r="FJ53" s="71"/>
      <c r="FK53" s="71"/>
      <c r="FL53" s="71"/>
      <c r="FM53" s="71"/>
      <c r="FN53" s="71"/>
      <c r="FO53" s="71"/>
      <c r="FP53" s="71"/>
      <c r="FQ53" s="71"/>
      <c r="FR53" s="71"/>
      <c r="FS53" s="71"/>
      <c r="FT53" s="71"/>
      <c r="FU53" s="71"/>
      <c r="FV53" s="71"/>
      <c r="FW53" s="71"/>
      <c r="FX53" s="71"/>
      <c r="FY53" s="71"/>
      <c r="FZ53" s="71"/>
      <c r="GA53" s="71"/>
      <c r="GB53" s="71"/>
      <c r="GC53" s="71"/>
      <c r="GD53" s="71"/>
      <c r="GE53" s="71"/>
      <c r="GF53" s="71"/>
      <c r="GG53" s="71"/>
      <c r="GH53" s="71"/>
      <c r="GI53" s="71"/>
      <c r="GJ53" s="71"/>
      <c r="GK53" s="71"/>
      <c r="GL53" s="71"/>
      <c r="GM53" s="71"/>
      <c r="GN53" s="71"/>
      <c r="GO53" s="71"/>
      <c r="GP53" s="71"/>
      <c r="GQ53" s="71"/>
      <c r="GR53" s="71"/>
      <c r="GS53" s="71"/>
      <c r="GT53" s="71"/>
      <c r="GU53" s="71"/>
      <c r="GV53" s="71"/>
      <c r="GW53" s="71"/>
      <c r="GX53" s="71"/>
      <c r="GY53" s="71"/>
      <c r="GZ53" s="71"/>
      <c r="HA53" s="71"/>
      <c r="HB53" s="71"/>
      <c r="HC53" s="71"/>
      <c r="HD53" s="71"/>
      <c r="HE53" s="71"/>
      <c r="HF53" s="71"/>
      <c r="HG53" s="71"/>
      <c r="HH53" s="71"/>
      <c r="HI53" s="71"/>
      <c r="HJ53" s="71"/>
      <c r="HK53" s="71"/>
      <c r="HL53" s="71"/>
      <c r="HM53" s="71"/>
      <c r="HN53" s="71"/>
      <c r="HO53" s="71"/>
      <c r="HP53" s="71"/>
      <c r="HQ53" s="71"/>
      <c r="HR53" s="71"/>
      <c r="HS53" s="71"/>
      <c r="HT53" s="71"/>
      <c r="HU53" s="71"/>
      <c r="HV53" s="71"/>
      <c r="HW53" s="71"/>
      <c r="HX53" s="71"/>
      <c r="HY53" s="71"/>
      <c r="HZ53" s="71"/>
      <c r="IA53" s="71"/>
      <c r="IB53" s="71"/>
      <c r="IC53" s="71"/>
      <c r="ID53" s="71"/>
      <c r="IE53" s="71"/>
      <c r="IF53" s="71"/>
      <c r="IG53" s="71"/>
      <c r="IH53" s="71"/>
      <c r="II53" s="71"/>
      <c r="IJ53" s="71"/>
      <c r="IK53" s="71"/>
      <c r="IL53" s="71"/>
      <c r="IM53" s="71"/>
      <c r="IN53" s="71"/>
      <c r="IO53" s="71"/>
      <c r="IP53" s="71"/>
      <c r="IQ53" s="71"/>
      <c r="IR53" s="71"/>
      <c r="IS53" s="71"/>
      <c r="IT53" s="71"/>
      <c r="IU53" s="71"/>
      <c r="IV53" s="71"/>
    </row>
    <row r="54" spans="1:256" s="14" customFormat="1" x14ac:dyDescent="0.25">
      <c r="A54" s="36" t="s">
        <v>66</v>
      </c>
      <c r="B54" s="231" t="s">
        <v>139</v>
      </c>
      <c r="C54" s="50"/>
      <c r="D54" s="77">
        <v>43555</v>
      </c>
      <c r="E54" s="52"/>
      <c r="F54" s="22">
        <v>838712.17</v>
      </c>
      <c r="G54" s="130"/>
      <c r="H54" s="22">
        <v>838712.17</v>
      </c>
      <c r="I54" s="101" t="s">
        <v>65</v>
      </c>
      <c r="J54" s="22">
        <v>363648.03</v>
      </c>
      <c r="K54" s="130"/>
      <c r="L54" s="22">
        <v>363648.03</v>
      </c>
      <c r="M54" s="99"/>
      <c r="N54" s="103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1"/>
      <c r="CV54" s="71"/>
      <c r="CW54" s="71"/>
      <c r="CX54" s="71"/>
      <c r="CY54" s="71"/>
      <c r="CZ54" s="71"/>
      <c r="DA54" s="71"/>
      <c r="DB54" s="71"/>
      <c r="DC54" s="71"/>
      <c r="DD54" s="71"/>
      <c r="DE54" s="71"/>
      <c r="DF54" s="71"/>
      <c r="DG54" s="71"/>
      <c r="DH54" s="71"/>
      <c r="DI54" s="71"/>
      <c r="DJ54" s="71"/>
      <c r="DK54" s="71"/>
      <c r="DL54" s="71"/>
      <c r="DM54" s="71"/>
      <c r="DN54" s="71"/>
      <c r="DO54" s="71"/>
      <c r="DP54" s="71"/>
      <c r="DQ54" s="71"/>
      <c r="DR54" s="71"/>
      <c r="DS54" s="71"/>
      <c r="DT54" s="71"/>
      <c r="DU54" s="71"/>
      <c r="DV54" s="71"/>
      <c r="DW54" s="71"/>
      <c r="DX54" s="71"/>
      <c r="DY54" s="71"/>
      <c r="DZ54" s="71"/>
      <c r="EA54" s="71"/>
      <c r="EB54" s="71"/>
      <c r="EC54" s="71"/>
      <c r="ED54" s="71"/>
      <c r="EE54" s="71"/>
      <c r="EF54" s="71"/>
      <c r="EG54" s="71"/>
      <c r="EH54" s="71"/>
      <c r="EI54" s="71"/>
      <c r="EJ54" s="71"/>
      <c r="EK54" s="71"/>
      <c r="EL54" s="71"/>
      <c r="EM54" s="71"/>
      <c r="EN54" s="71"/>
      <c r="EO54" s="71"/>
      <c r="EP54" s="71"/>
      <c r="EQ54" s="71"/>
      <c r="ER54" s="71"/>
      <c r="ES54" s="71"/>
      <c r="ET54" s="71"/>
      <c r="EU54" s="71"/>
      <c r="EV54" s="71"/>
      <c r="EW54" s="71"/>
      <c r="EX54" s="71"/>
      <c r="EY54" s="71"/>
      <c r="EZ54" s="71"/>
      <c r="FA54" s="71"/>
      <c r="FB54" s="71"/>
      <c r="FC54" s="71"/>
      <c r="FD54" s="71"/>
      <c r="FE54" s="71"/>
      <c r="FF54" s="71"/>
      <c r="FG54" s="71"/>
      <c r="FH54" s="71"/>
      <c r="FI54" s="71"/>
      <c r="FJ54" s="71"/>
      <c r="FK54" s="71"/>
      <c r="FL54" s="71"/>
      <c r="FM54" s="71"/>
      <c r="FN54" s="71"/>
      <c r="FO54" s="71"/>
      <c r="FP54" s="71"/>
      <c r="FQ54" s="71"/>
      <c r="FR54" s="71"/>
      <c r="FS54" s="71"/>
      <c r="FT54" s="71"/>
      <c r="FU54" s="71"/>
      <c r="FV54" s="71"/>
      <c r="FW54" s="71"/>
      <c r="FX54" s="71"/>
      <c r="FY54" s="71"/>
      <c r="FZ54" s="71"/>
      <c r="GA54" s="71"/>
      <c r="GB54" s="71"/>
      <c r="GC54" s="71"/>
      <c r="GD54" s="71"/>
      <c r="GE54" s="71"/>
      <c r="GF54" s="71"/>
      <c r="GG54" s="71"/>
      <c r="GH54" s="71"/>
      <c r="GI54" s="71"/>
      <c r="GJ54" s="71"/>
      <c r="GK54" s="71"/>
      <c r="GL54" s="71"/>
      <c r="GM54" s="71"/>
      <c r="GN54" s="71"/>
      <c r="GO54" s="71"/>
      <c r="GP54" s="71"/>
      <c r="GQ54" s="71"/>
      <c r="GR54" s="71"/>
      <c r="GS54" s="71"/>
      <c r="GT54" s="71"/>
      <c r="GU54" s="71"/>
      <c r="GV54" s="71"/>
      <c r="GW54" s="71"/>
      <c r="GX54" s="71"/>
      <c r="GY54" s="71"/>
      <c r="GZ54" s="71"/>
      <c r="HA54" s="71"/>
      <c r="HB54" s="71"/>
      <c r="HC54" s="71"/>
      <c r="HD54" s="71"/>
      <c r="HE54" s="71"/>
      <c r="HF54" s="71"/>
      <c r="HG54" s="71"/>
      <c r="HH54" s="71"/>
      <c r="HI54" s="71"/>
      <c r="HJ54" s="71"/>
      <c r="HK54" s="71"/>
      <c r="HL54" s="71"/>
      <c r="HM54" s="71"/>
      <c r="HN54" s="71"/>
      <c r="HO54" s="71"/>
      <c r="HP54" s="71"/>
      <c r="HQ54" s="71"/>
      <c r="HR54" s="71"/>
      <c r="HS54" s="71"/>
      <c r="HT54" s="71"/>
      <c r="HU54" s="71"/>
      <c r="HV54" s="71"/>
      <c r="HW54" s="71"/>
      <c r="HX54" s="71"/>
      <c r="HY54" s="71"/>
      <c r="HZ54" s="71"/>
      <c r="IA54" s="71"/>
      <c r="IB54" s="71"/>
      <c r="IC54" s="71"/>
      <c r="ID54" s="71"/>
      <c r="IE54" s="71"/>
      <c r="IF54" s="71"/>
      <c r="IG54" s="71"/>
      <c r="IH54" s="71"/>
      <c r="II54" s="71"/>
      <c r="IJ54" s="71"/>
      <c r="IK54" s="71"/>
      <c r="IL54" s="71"/>
      <c r="IM54" s="71"/>
      <c r="IN54" s="71"/>
      <c r="IO54" s="71"/>
      <c r="IP54" s="71"/>
      <c r="IQ54" s="71"/>
      <c r="IR54" s="71"/>
      <c r="IS54" s="71"/>
      <c r="IT54" s="71"/>
      <c r="IU54" s="71"/>
      <c r="IV54" s="71"/>
    </row>
    <row r="55" spans="1:256" s="14" customFormat="1" outlineLevel="1" x14ac:dyDescent="0.25">
      <c r="A55" s="36"/>
      <c r="B55" s="231" t="s">
        <v>187</v>
      </c>
      <c r="C55" s="50"/>
      <c r="D55" s="125">
        <v>43586</v>
      </c>
      <c r="E55" s="52"/>
      <c r="F55" s="56"/>
      <c r="G55" s="130"/>
      <c r="H55" s="56">
        <v>0</v>
      </c>
      <c r="I55" s="101" t="s">
        <v>65</v>
      </c>
      <c r="J55" s="56">
        <v>1000000</v>
      </c>
      <c r="K55" s="130">
        <f t="shared" si="5"/>
        <v>1</v>
      </c>
      <c r="L55" s="56">
        <v>1000000</v>
      </c>
      <c r="M55" s="100"/>
      <c r="N55" s="103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71"/>
      <c r="CT55" s="71"/>
      <c r="CU55" s="71"/>
      <c r="CV55" s="71"/>
      <c r="CW55" s="71"/>
      <c r="CX55" s="71"/>
      <c r="CY55" s="71"/>
      <c r="CZ55" s="71"/>
      <c r="DA55" s="71"/>
      <c r="DB55" s="71"/>
      <c r="DC55" s="71"/>
      <c r="DD55" s="71"/>
      <c r="DE55" s="71"/>
      <c r="DF55" s="71"/>
      <c r="DG55" s="71"/>
      <c r="DH55" s="71"/>
      <c r="DI55" s="71"/>
      <c r="DJ55" s="71"/>
      <c r="DK55" s="71"/>
      <c r="DL55" s="71"/>
      <c r="DM55" s="71"/>
      <c r="DN55" s="71"/>
      <c r="DO55" s="71"/>
      <c r="DP55" s="71"/>
      <c r="DQ55" s="71"/>
      <c r="DR55" s="71"/>
      <c r="DS55" s="71"/>
      <c r="DT55" s="71"/>
      <c r="DU55" s="71"/>
      <c r="DV55" s="71"/>
      <c r="DW55" s="71"/>
      <c r="DX55" s="71"/>
      <c r="DY55" s="71"/>
      <c r="DZ55" s="71"/>
      <c r="EA55" s="71"/>
      <c r="EB55" s="71"/>
      <c r="EC55" s="71"/>
      <c r="ED55" s="71"/>
      <c r="EE55" s="71"/>
      <c r="EF55" s="71"/>
      <c r="EG55" s="71"/>
      <c r="EH55" s="71"/>
      <c r="EI55" s="71"/>
      <c r="EJ55" s="71"/>
      <c r="EK55" s="71"/>
      <c r="EL55" s="71"/>
      <c r="EM55" s="71"/>
      <c r="EN55" s="71"/>
      <c r="EO55" s="71"/>
      <c r="EP55" s="71"/>
      <c r="EQ55" s="71"/>
      <c r="ER55" s="71"/>
      <c r="ES55" s="71"/>
      <c r="ET55" s="71"/>
      <c r="EU55" s="71"/>
      <c r="EV55" s="71"/>
      <c r="EW55" s="71"/>
      <c r="EX55" s="71"/>
      <c r="EY55" s="71"/>
      <c r="EZ55" s="71"/>
      <c r="FA55" s="71"/>
      <c r="FB55" s="71"/>
      <c r="FC55" s="71"/>
      <c r="FD55" s="71"/>
      <c r="FE55" s="71"/>
      <c r="FF55" s="71"/>
      <c r="FG55" s="71"/>
      <c r="FH55" s="71"/>
      <c r="FI55" s="71"/>
      <c r="FJ55" s="71"/>
      <c r="FK55" s="71"/>
      <c r="FL55" s="71"/>
      <c r="FM55" s="71"/>
      <c r="FN55" s="71"/>
      <c r="FO55" s="71"/>
      <c r="FP55" s="71"/>
      <c r="FQ55" s="71"/>
      <c r="FR55" s="71"/>
      <c r="FS55" s="71"/>
      <c r="FT55" s="71"/>
      <c r="FU55" s="71"/>
      <c r="FV55" s="71"/>
      <c r="FW55" s="71"/>
      <c r="FX55" s="71"/>
      <c r="FY55" s="71"/>
      <c r="FZ55" s="71"/>
      <c r="GA55" s="71"/>
      <c r="GB55" s="71"/>
      <c r="GC55" s="71"/>
      <c r="GD55" s="71"/>
      <c r="GE55" s="71"/>
      <c r="GF55" s="71"/>
      <c r="GG55" s="71"/>
      <c r="GH55" s="71"/>
      <c r="GI55" s="71"/>
      <c r="GJ55" s="71"/>
      <c r="GK55" s="71"/>
      <c r="GL55" s="71"/>
      <c r="GM55" s="71"/>
      <c r="GN55" s="71"/>
      <c r="GO55" s="71"/>
      <c r="GP55" s="71"/>
      <c r="GQ55" s="71"/>
      <c r="GR55" s="71"/>
      <c r="GS55" s="71"/>
      <c r="GT55" s="71"/>
      <c r="GU55" s="71"/>
      <c r="GV55" s="71"/>
      <c r="GW55" s="71"/>
      <c r="GX55" s="71"/>
      <c r="GY55" s="71"/>
      <c r="GZ55" s="71"/>
      <c r="HA55" s="71"/>
      <c r="HB55" s="71"/>
      <c r="HC55" s="71"/>
      <c r="HD55" s="71"/>
      <c r="HE55" s="71"/>
      <c r="HF55" s="71"/>
      <c r="HG55" s="71"/>
      <c r="HH55" s="71"/>
      <c r="HI55" s="71"/>
      <c r="HJ55" s="71"/>
      <c r="HK55" s="71"/>
      <c r="HL55" s="71"/>
      <c r="HM55" s="71"/>
      <c r="HN55" s="71"/>
      <c r="HO55" s="71"/>
      <c r="HP55" s="71"/>
      <c r="HQ55" s="71"/>
      <c r="HR55" s="71"/>
      <c r="HS55" s="71"/>
      <c r="HT55" s="71"/>
      <c r="HU55" s="71"/>
      <c r="HV55" s="71"/>
      <c r="HW55" s="71"/>
      <c r="HX55" s="71"/>
      <c r="HY55" s="71"/>
      <c r="HZ55" s="71"/>
      <c r="IA55" s="71"/>
      <c r="IB55" s="71"/>
      <c r="IC55" s="71"/>
      <c r="ID55" s="71"/>
      <c r="IE55" s="71"/>
      <c r="IF55" s="71"/>
      <c r="IG55" s="71"/>
      <c r="IH55" s="71"/>
      <c r="II55" s="71"/>
      <c r="IJ55" s="71"/>
      <c r="IK55" s="71"/>
      <c r="IL55" s="71"/>
      <c r="IM55" s="71"/>
      <c r="IN55" s="71"/>
      <c r="IO55" s="71"/>
      <c r="IP55" s="71"/>
      <c r="IQ55" s="71"/>
      <c r="IR55" s="71"/>
      <c r="IS55" s="71"/>
      <c r="IT55" s="71"/>
      <c r="IU55" s="71"/>
      <c r="IV55" s="71"/>
    </row>
    <row r="56" spans="1:256" s="14" customFormat="1" outlineLevel="1" x14ac:dyDescent="0.25">
      <c r="A56" s="36"/>
      <c r="B56" s="231" t="s">
        <v>187</v>
      </c>
      <c r="C56" s="50"/>
      <c r="D56" s="125">
        <v>43430</v>
      </c>
      <c r="E56" s="52"/>
      <c r="F56" s="56">
        <v>1000000</v>
      </c>
      <c r="G56" s="130">
        <f t="shared" ref="G56" si="8">H56/F56</f>
        <v>1</v>
      </c>
      <c r="H56" s="56">
        <v>1000000</v>
      </c>
      <c r="I56" s="101" t="s">
        <v>65</v>
      </c>
      <c r="J56" s="56">
        <v>0</v>
      </c>
      <c r="K56" s="130"/>
      <c r="L56" s="56">
        <v>0</v>
      </c>
      <c r="M56" s="100"/>
      <c r="N56" s="103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1"/>
      <c r="CV56" s="71"/>
      <c r="CW56" s="71"/>
      <c r="CX56" s="71"/>
      <c r="CY56" s="71"/>
      <c r="CZ56" s="71"/>
      <c r="DA56" s="71"/>
      <c r="DB56" s="71"/>
      <c r="DC56" s="71"/>
      <c r="DD56" s="71"/>
      <c r="DE56" s="71"/>
      <c r="DF56" s="71"/>
      <c r="DG56" s="71"/>
      <c r="DH56" s="71"/>
      <c r="DI56" s="71"/>
      <c r="DJ56" s="71"/>
      <c r="DK56" s="71"/>
      <c r="DL56" s="71"/>
      <c r="DM56" s="71"/>
      <c r="DN56" s="71"/>
      <c r="DO56" s="71"/>
      <c r="DP56" s="71"/>
      <c r="DQ56" s="71"/>
      <c r="DR56" s="71"/>
      <c r="DS56" s="71"/>
      <c r="DT56" s="71"/>
      <c r="DU56" s="71"/>
      <c r="DV56" s="71"/>
      <c r="DW56" s="71"/>
      <c r="DX56" s="71"/>
      <c r="DY56" s="71"/>
      <c r="DZ56" s="71"/>
      <c r="EA56" s="71"/>
      <c r="EB56" s="71"/>
      <c r="EC56" s="71"/>
      <c r="ED56" s="71"/>
      <c r="EE56" s="71"/>
      <c r="EF56" s="71"/>
      <c r="EG56" s="71"/>
      <c r="EH56" s="71"/>
      <c r="EI56" s="71"/>
      <c r="EJ56" s="71"/>
      <c r="EK56" s="71"/>
      <c r="EL56" s="71"/>
      <c r="EM56" s="71"/>
      <c r="EN56" s="71"/>
      <c r="EO56" s="71"/>
      <c r="EP56" s="71"/>
      <c r="EQ56" s="71"/>
      <c r="ER56" s="71"/>
      <c r="ES56" s="71"/>
      <c r="ET56" s="71"/>
      <c r="EU56" s="71"/>
      <c r="EV56" s="71"/>
      <c r="EW56" s="71"/>
      <c r="EX56" s="71"/>
      <c r="EY56" s="71"/>
      <c r="EZ56" s="71"/>
      <c r="FA56" s="71"/>
      <c r="FB56" s="71"/>
      <c r="FC56" s="71"/>
      <c r="FD56" s="71"/>
      <c r="FE56" s="71"/>
      <c r="FF56" s="71"/>
      <c r="FG56" s="71"/>
      <c r="FH56" s="71"/>
      <c r="FI56" s="71"/>
      <c r="FJ56" s="71"/>
      <c r="FK56" s="71"/>
      <c r="FL56" s="71"/>
      <c r="FM56" s="71"/>
      <c r="FN56" s="71"/>
      <c r="FO56" s="71"/>
      <c r="FP56" s="71"/>
      <c r="FQ56" s="71"/>
      <c r="FR56" s="71"/>
      <c r="FS56" s="71"/>
      <c r="FT56" s="71"/>
      <c r="FU56" s="71"/>
      <c r="FV56" s="71"/>
      <c r="FW56" s="71"/>
      <c r="FX56" s="71"/>
      <c r="FY56" s="71"/>
      <c r="FZ56" s="71"/>
      <c r="GA56" s="71"/>
      <c r="GB56" s="71"/>
      <c r="GC56" s="71"/>
      <c r="GD56" s="71"/>
      <c r="GE56" s="71"/>
      <c r="GF56" s="71"/>
      <c r="GG56" s="71"/>
      <c r="GH56" s="71"/>
      <c r="GI56" s="71"/>
      <c r="GJ56" s="71"/>
      <c r="GK56" s="71"/>
      <c r="GL56" s="71"/>
      <c r="GM56" s="71"/>
      <c r="GN56" s="71"/>
      <c r="GO56" s="71"/>
      <c r="GP56" s="71"/>
      <c r="GQ56" s="71"/>
      <c r="GR56" s="71"/>
      <c r="GS56" s="71"/>
      <c r="GT56" s="71"/>
      <c r="GU56" s="71"/>
      <c r="GV56" s="71"/>
      <c r="GW56" s="71"/>
      <c r="GX56" s="71"/>
      <c r="GY56" s="71"/>
      <c r="GZ56" s="71"/>
      <c r="HA56" s="71"/>
      <c r="HB56" s="71"/>
      <c r="HC56" s="71"/>
      <c r="HD56" s="71"/>
      <c r="HE56" s="71"/>
      <c r="HF56" s="71"/>
      <c r="HG56" s="71"/>
      <c r="HH56" s="71"/>
      <c r="HI56" s="71"/>
      <c r="HJ56" s="71"/>
      <c r="HK56" s="71"/>
      <c r="HL56" s="71"/>
      <c r="HM56" s="71"/>
      <c r="HN56" s="71"/>
      <c r="HO56" s="71"/>
      <c r="HP56" s="71"/>
      <c r="HQ56" s="71"/>
      <c r="HR56" s="71"/>
      <c r="HS56" s="71"/>
      <c r="HT56" s="71"/>
      <c r="HU56" s="71"/>
      <c r="HV56" s="71"/>
      <c r="HW56" s="71"/>
      <c r="HX56" s="71"/>
      <c r="HY56" s="71"/>
      <c r="HZ56" s="71"/>
      <c r="IA56" s="71"/>
      <c r="IB56" s="71"/>
      <c r="IC56" s="71"/>
      <c r="ID56" s="71"/>
      <c r="IE56" s="71"/>
      <c r="IF56" s="71"/>
      <c r="IG56" s="71"/>
      <c r="IH56" s="71"/>
      <c r="II56" s="71"/>
      <c r="IJ56" s="71"/>
      <c r="IK56" s="71"/>
      <c r="IL56" s="71"/>
      <c r="IM56" s="71"/>
      <c r="IN56" s="71"/>
      <c r="IO56" s="71"/>
      <c r="IP56" s="71"/>
      <c r="IQ56" s="71"/>
      <c r="IR56" s="71"/>
      <c r="IS56" s="71"/>
      <c r="IT56" s="71"/>
      <c r="IU56" s="71"/>
      <c r="IV56" s="71"/>
    </row>
    <row r="57" spans="1:256" s="14" customFormat="1" x14ac:dyDescent="0.25">
      <c r="A57" s="36"/>
      <c r="B57" s="36"/>
      <c r="C57" s="50"/>
      <c r="D57" s="77"/>
      <c r="E57" s="52"/>
      <c r="F57" s="55">
        <f>SUM(F54:F56)</f>
        <v>1838712.17</v>
      </c>
      <c r="G57" s="130"/>
      <c r="H57" s="55">
        <f>SUM(H54:H56)</f>
        <v>1838712.17</v>
      </c>
      <c r="I57" s="96"/>
      <c r="J57" s="55">
        <f>SUM(J54:J56)</f>
        <v>1363648.03</v>
      </c>
      <c r="K57" s="130"/>
      <c r="L57" s="55">
        <f>SUM(L54:L56)</f>
        <v>1363648.03</v>
      </c>
      <c r="M57" s="97"/>
      <c r="N57" s="103">
        <f>SUM(L57-H57)</f>
        <v>-475064.1399999999</v>
      </c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  <c r="CW57" s="71"/>
      <c r="CX57" s="71"/>
      <c r="CY57" s="71"/>
      <c r="CZ57" s="71"/>
      <c r="DA57" s="71"/>
      <c r="DB57" s="71"/>
      <c r="DC57" s="71"/>
      <c r="DD57" s="71"/>
      <c r="DE57" s="71"/>
      <c r="DF57" s="71"/>
      <c r="DG57" s="71"/>
      <c r="DH57" s="71"/>
      <c r="DI57" s="71"/>
      <c r="DJ57" s="71"/>
      <c r="DK57" s="71"/>
      <c r="DL57" s="71"/>
      <c r="DM57" s="71"/>
      <c r="DN57" s="71"/>
      <c r="DO57" s="71"/>
      <c r="DP57" s="71"/>
      <c r="DQ57" s="71"/>
      <c r="DR57" s="71"/>
      <c r="DS57" s="71"/>
      <c r="DT57" s="71"/>
      <c r="DU57" s="71"/>
      <c r="DV57" s="71"/>
      <c r="DW57" s="71"/>
      <c r="DX57" s="71"/>
      <c r="DY57" s="71"/>
      <c r="DZ57" s="71"/>
      <c r="EA57" s="71"/>
      <c r="EB57" s="71"/>
      <c r="EC57" s="71"/>
      <c r="ED57" s="71"/>
      <c r="EE57" s="71"/>
      <c r="EF57" s="71"/>
      <c r="EG57" s="71"/>
      <c r="EH57" s="71"/>
      <c r="EI57" s="71"/>
      <c r="EJ57" s="71"/>
      <c r="EK57" s="71"/>
      <c r="EL57" s="71"/>
      <c r="EM57" s="71"/>
      <c r="EN57" s="71"/>
      <c r="EO57" s="71"/>
      <c r="EP57" s="71"/>
      <c r="EQ57" s="71"/>
      <c r="ER57" s="71"/>
      <c r="ES57" s="71"/>
      <c r="ET57" s="71"/>
      <c r="EU57" s="71"/>
      <c r="EV57" s="71"/>
      <c r="EW57" s="71"/>
      <c r="EX57" s="71"/>
      <c r="EY57" s="71"/>
      <c r="EZ57" s="71"/>
      <c r="FA57" s="71"/>
      <c r="FB57" s="71"/>
      <c r="FC57" s="71"/>
      <c r="FD57" s="71"/>
      <c r="FE57" s="71"/>
      <c r="FF57" s="71"/>
      <c r="FG57" s="71"/>
      <c r="FH57" s="71"/>
      <c r="FI57" s="71"/>
      <c r="FJ57" s="71"/>
      <c r="FK57" s="71"/>
      <c r="FL57" s="71"/>
      <c r="FM57" s="71"/>
      <c r="FN57" s="71"/>
      <c r="FO57" s="71"/>
      <c r="FP57" s="71"/>
      <c r="FQ57" s="71"/>
      <c r="FR57" s="71"/>
      <c r="FS57" s="71"/>
      <c r="FT57" s="71"/>
      <c r="FU57" s="71"/>
      <c r="FV57" s="71"/>
      <c r="FW57" s="71"/>
      <c r="FX57" s="71"/>
      <c r="FY57" s="71"/>
      <c r="FZ57" s="71"/>
      <c r="GA57" s="71"/>
      <c r="GB57" s="71"/>
      <c r="GC57" s="71"/>
      <c r="GD57" s="71"/>
      <c r="GE57" s="71"/>
      <c r="GF57" s="71"/>
      <c r="GG57" s="71"/>
      <c r="GH57" s="71"/>
      <c r="GI57" s="71"/>
      <c r="GJ57" s="71"/>
      <c r="GK57" s="71"/>
      <c r="GL57" s="71"/>
      <c r="GM57" s="71"/>
      <c r="GN57" s="71"/>
      <c r="GO57" s="71"/>
      <c r="GP57" s="71"/>
      <c r="GQ57" s="71"/>
      <c r="GR57" s="71"/>
      <c r="GS57" s="71"/>
      <c r="GT57" s="71"/>
      <c r="GU57" s="71"/>
      <c r="GV57" s="71"/>
      <c r="GW57" s="71"/>
      <c r="GX57" s="71"/>
      <c r="GY57" s="71"/>
      <c r="GZ57" s="71"/>
      <c r="HA57" s="71"/>
      <c r="HB57" s="71"/>
      <c r="HC57" s="71"/>
      <c r="HD57" s="71"/>
      <c r="HE57" s="71"/>
      <c r="HF57" s="71"/>
      <c r="HG57" s="71"/>
      <c r="HH57" s="71"/>
      <c r="HI57" s="71"/>
      <c r="HJ57" s="71"/>
      <c r="HK57" s="71"/>
      <c r="HL57" s="71"/>
      <c r="HM57" s="71"/>
      <c r="HN57" s="71"/>
      <c r="HO57" s="71"/>
      <c r="HP57" s="71"/>
      <c r="HQ57" s="71"/>
      <c r="HR57" s="71"/>
      <c r="HS57" s="71"/>
      <c r="HT57" s="71"/>
      <c r="HU57" s="71"/>
      <c r="HV57" s="71"/>
      <c r="HW57" s="71"/>
      <c r="HX57" s="71"/>
      <c r="HY57" s="71"/>
      <c r="HZ57" s="71"/>
      <c r="IA57" s="71"/>
      <c r="IB57" s="71"/>
      <c r="IC57" s="71"/>
      <c r="ID57" s="71"/>
      <c r="IE57" s="71"/>
      <c r="IF57" s="71"/>
      <c r="IG57" s="71"/>
      <c r="IH57" s="71"/>
      <c r="II57" s="71"/>
      <c r="IJ57" s="71"/>
      <c r="IK57" s="71"/>
      <c r="IL57" s="71"/>
      <c r="IM57" s="71"/>
      <c r="IN57" s="71"/>
      <c r="IO57" s="71"/>
      <c r="IP57" s="71"/>
      <c r="IQ57" s="71"/>
      <c r="IR57" s="71"/>
      <c r="IS57" s="71"/>
      <c r="IT57" s="71"/>
      <c r="IU57" s="71"/>
      <c r="IV57" s="71"/>
    </row>
    <row r="58" spans="1:256" s="14" customFormat="1" x14ac:dyDescent="0.25">
      <c r="A58" s="36"/>
      <c r="B58" s="36"/>
      <c r="C58" s="50"/>
      <c r="D58" s="77"/>
      <c r="E58" s="52"/>
      <c r="F58" s="55"/>
      <c r="G58" s="130"/>
      <c r="H58" s="55"/>
      <c r="I58" s="96"/>
      <c r="J58" s="55"/>
      <c r="K58" s="130"/>
      <c r="L58" s="55"/>
      <c r="M58" s="97"/>
      <c r="N58" s="103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  <c r="DD58" s="71"/>
      <c r="DE58" s="71"/>
      <c r="DF58" s="71"/>
      <c r="DG58" s="71"/>
      <c r="DH58" s="71"/>
      <c r="DI58" s="71"/>
      <c r="DJ58" s="71"/>
      <c r="DK58" s="71"/>
      <c r="DL58" s="71"/>
      <c r="DM58" s="71"/>
      <c r="DN58" s="71"/>
      <c r="DO58" s="71"/>
      <c r="DP58" s="71"/>
      <c r="DQ58" s="71"/>
      <c r="DR58" s="71"/>
      <c r="DS58" s="71"/>
      <c r="DT58" s="71"/>
      <c r="DU58" s="71"/>
      <c r="DV58" s="71"/>
      <c r="DW58" s="71"/>
      <c r="DX58" s="71"/>
      <c r="DY58" s="71"/>
      <c r="DZ58" s="71"/>
      <c r="EA58" s="71"/>
      <c r="EB58" s="71"/>
      <c r="EC58" s="71"/>
      <c r="ED58" s="71"/>
      <c r="EE58" s="71"/>
      <c r="EF58" s="71"/>
      <c r="EG58" s="71"/>
      <c r="EH58" s="71"/>
      <c r="EI58" s="71"/>
      <c r="EJ58" s="71"/>
      <c r="EK58" s="71"/>
      <c r="EL58" s="71"/>
      <c r="EM58" s="71"/>
      <c r="EN58" s="71"/>
      <c r="EO58" s="71"/>
      <c r="EP58" s="71"/>
      <c r="EQ58" s="71"/>
      <c r="ER58" s="71"/>
      <c r="ES58" s="71"/>
      <c r="ET58" s="71"/>
      <c r="EU58" s="71"/>
      <c r="EV58" s="71"/>
      <c r="EW58" s="71"/>
      <c r="EX58" s="71"/>
      <c r="EY58" s="71"/>
      <c r="EZ58" s="71"/>
      <c r="FA58" s="71"/>
      <c r="FB58" s="71"/>
      <c r="FC58" s="71"/>
      <c r="FD58" s="71"/>
      <c r="FE58" s="71"/>
      <c r="FF58" s="71"/>
      <c r="FG58" s="71"/>
      <c r="FH58" s="71"/>
      <c r="FI58" s="71"/>
      <c r="FJ58" s="71"/>
      <c r="FK58" s="71"/>
      <c r="FL58" s="71"/>
      <c r="FM58" s="71"/>
      <c r="FN58" s="71"/>
      <c r="FO58" s="71"/>
      <c r="FP58" s="71"/>
      <c r="FQ58" s="71"/>
      <c r="FR58" s="71"/>
      <c r="FS58" s="71"/>
      <c r="FT58" s="71"/>
      <c r="FU58" s="71"/>
      <c r="FV58" s="71"/>
      <c r="FW58" s="71"/>
      <c r="FX58" s="71"/>
      <c r="FY58" s="71"/>
      <c r="FZ58" s="71"/>
      <c r="GA58" s="71"/>
      <c r="GB58" s="71"/>
      <c r="GC58" s="71"/>
      <c r="GD58" s="71"/>
      <c r="GE58" s="71"/>
      <c r="GF58" s="71"/>
      <c r="GG58" s="71"/>
      <c r="GH58" s="71"/>
      <c r="GI58" s="71"/>
      <c r="GJ58" s="71"/>
      <c r="GK58" s="71"/>
      <c r="GL58" s="71"/>
      <c r="GM58" s="71"/>
      <c r="GN58" s="71"/>
      <c r="GO58" s="71"/>
      <c r="GP58" s="71"/>
      <c r="GQ58" s="71"/>
      <c r="GR58" s="71"/>
      <c r="GS58" s="71"/>
      <c r="GT58" s="71"/>
      <c r="GU58" s="71"/>
      <c r="GV58" s="71"/>
      <c r="GW58" s="71"/>
      <c r="GX58" s="71"/>
      <c r="GY58" s="71"/>
      <c r="GZ58" s="71"/>
      <c r="HA58" s="71"/>
      <c r="HB58" s="71"/>
      <c r="HC58" s="71"/>
      <c r="HD58" s="71"/>
      <c r="HE58" s="71"/>
      <c r="HF58" s="71"/>
      <c r="HG58" s="71"/>
      <c r="HH58" s="71"/>
      <c r="HI58" s="71"/>
      <c r="HJ58" s="71"/>
      <c r="HK58" s="71"/>
      <c r="HL58" s="71"/>
      <c r="HM58" s="71"/>
      <c r="HN58" s="71"/>
      <c r="HO58" s="71"/>
      <c r="HP58" s="71"/>
      <c r="HQ58" s="71"/>
      <c r="HR58" s="71"/>
      <c r="HS58" s="71"/>
      <c r="HT58" s="71"/>
      <c r="HU58" s="71"/>
      <c r="HV58" s="71"/>
      <c r="HW58" s="71"/>
      <c r="HX58" s="71"/>
      <c r="HY58" s="71"/>
      <c r="HZ58" s="71"/>
      <c r="IA58" s="71"/>
      <c r="IB58" s="71"/>
      <c r="IC58" s="71"/>
      <c r="ID58" s="71"/>
      <c r="IE58" s="71"/>
      <c r="IF58" s="71"/>
      <c r="IG58" s="71"/>
      <c r="IH58" s="71"/>
      <c r="II58" s="71"/>
      <c r="IJ58" s="71"/>
      <c r="IK58" s="71"/>
      <c r="IL58" s="71"/>
      <c r="IM58" s="71"/>
      <c r="IN58" s="71"/>
      <c r="IO58" s="71"/>
      <c r="IP58" s="71"/>
      <c r="IQ58" s="71"/>
      <c r="IR58" s="71"/>
      <c r="IS58" s="71"/>
      <c r="IT58" s="71"/>
      <c r="IU58" s="71"/>
      <c r="IV58" s="71"/>
    </row>
    <row r="59" spans="1:256" s="14" customFormat="1" x14ac:dyDescent="0.25">
      <c r="A59" s="36" t="s">
        <v>67</v>
      </c>
      <c r="B59" s="36" t="s">
        <v>139</v>
      </c>
      <c r="C59" s="50"/>
      <c r="D59" s="77">
        <v>43555</v>
      </c>
      <c r="E59" s="50"/>
      <c r="F59" s="51">
        <v>2289886.5499999998</v>
      </c>
      <c r="G59" s="130">
        <f t="shared" ref="G59" si="9">H59/F59</f>
        <v>1</v>
      </c>
      <c r="H59" s="51">
        <v>2289886.5499999998</v>
      </c>
      <c r="I59" s="101" t="s">
        <v>65</v>
      </c>
      <c r="J59" s="51">
        <v>2258823.21</v>
      </c>
      <c r="K59" s="130">
        <f t="shared" si="5"/>
        <v>1</v>
      </c>
      <c r="L59" s="51">
        <v>2258823.21</v>
      </c>
      <c r="M59" s="101"/>
      <c r="N59" s="103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1"/>
      <c r="CV59" s="71"/>
      <c r="CW59" s="71"/>
      <c r="CX59" s="71"/>
      <c r="CY59" s="71"/>
      <c r="CZ59" s="71"/>
      <c r="DA59" s="71"/>
      <c r="DB59" s="71"/>
      <c r="DC59" s="71"/>
      <c r="DD59" s="71"/>
      <c r="DE59" s="71"/>
      <c r="DF59" s="71"/>
      <c r="DG59" s="71"/>
      <c r="DH59" s="71"/>
      <c r="DI59" s="71"/>
      <c r="DJ59" s="71"/>
      <c r="DK59" s="71"/>
      <c r="DL59" s="71"/>
      <c r="DM59" s="71"/>
      <c r="DN59" s="71"/>
      <c r="DO59" s="71"/>
      <c r="DP59" s="71"/>
      <c r="DQ59" s="71"/>
      <c r="DR59" s="71"/>
      <c r="DS59" s="71"/>
      <c r="DT59" s="71"/>
      <c r="DU59" s="71"/>
      <c r="DV59" s="71"/>
      <c r="DW59" s="71"/>
      <c r="DX59" s="71"/>
      <c r="DY59" s="71"/>
      <c r="DZ59" s="71"/>
      <c r="EA59" s="71"/>
      <c r="EB59" s="71"/>
      <c r="EC59" s="71"/>
      <c r="ED59" s="71"/>
      <c r="EE59" s="71"/>
      <c r="EF59" s="71"/>
      <c r="EG59" s="71"/>
      <c r="EH59" s="71"/>
      <c r="EI59" s="71"/>
      <c r="EJ59" s="71"/>
      <c r="EK59" s="71"/>
      <c r="EL59" s="71"/>
      <c r="EM59" s="71"/>
      <c r="EN59" s="71"/>
      <c r="EO59" s="71"/>
      <c r="EP59" s="71"/>
      <c r="EQ59" s="71"/>
      <c r="ER59" s="71"/>
      <c r="ES59" s="71"/>
      <c r="ET59" s="71"/>
      <c r="EU59" s="71"/>
      <c r="EV59" s="71"/>
      <c r="EW59" s="71"/>
      <c r="EX59" s="71"/>
      <c r="EY59" s="71"/>
      <c r="EZ59" s="71"/>
      <c r="FA59" s="71"/>
      <c r="FB59" s="71"/>
      <c r="FC59" s="71"/>
      <c r="FD59" s="71"/>
      <c r="FE59" s="71"/>
      <c r="FF59" s="71"/>
      <c r="FG59" s="71"/>
      <c r="FH59" s="71"/>
      <c r="FI59" s="71"/>
      <c r="FJ59" s="71"/>
      <c r="FK59" s="71"/>
      <c r="FL59" s="71"/>
      <c r="FM59" s="71"/>
      <c r="FN59" s="71"/>
      <c r="FO59" s="71"/>
      <c r="FP59" s="71"/>
      <c r="FQ59" s="71"/>
      <c r="FR59" s="71"/>
      <c r="FS59" s="71"/>
      <c r="FT59" s="71"/>
      <c r="FU59" s="71"/>
      <c r="FV59" s="71"/>
      <c r="FW59" s="71"/>
      <c r="FX59" s="71"/>
      <c r="FY59" s="71"/>
      <c r="FZ59" s="71"/>
      <c r="GA59" s="71"/>
      <c r="GB59" s="71"/>
      <c r="GC59" s="71"/>
      <c r="GD59" s="71"/>
      <c r="GE59" s="71"/>
      <c r="GF59" s="71"/>
      <c r="GG59" s="71"/>
      <c r="GH59" s="71"/>
      <c r="GI59" s="71"/>
      <c r="GJ59" s="71"/>
      <c r="GK59" s="71"/>
      <c r="GL59" s="71"/>
      <c r="GM59" s="71"/>
      <c r="GN59" s="71"/>
      <c r="GO59" s="71"/>
      <c r="GP59" s="71"/>
      <c r="GQ59" s="71"/>
      <c r="GR59" s="71"/>
      <c r="GS59" s="71"/>
      <c r="GT59" s="71"/>
      <c r="GU59" s="71"/>
      <c r="GV59" s="71"/>
      <c r="GW59" s="71"/>
      <c r="GX59" s="71"/>
      <c r="GY59" s="71"/>
      <c r="GZ59" s="71"/>
      <c r="HA59" s="71"/>
      <c r="HB59" s="71"/>
      <c r="HC59" s="71"/>
      <c r="HD59" s="71"/>
      <c r="HE59" s="71"/>
      <c r="HF59" s="71"/>
      <c r="HG59" s="71"/>
      <c r="HH59" s="71"/>
      <c r="HI59" s="71"/>
      <c r="HJ59" s="71"/>
      <c r="HK59" s="71"/>
      <c r="HL59" s="71"/>
      <c r="HM59" s="71"/>
      <c r="HN59" s="71"/>
      <c r="HO59" s="71"/>
      <c r="HP59" s="71"/>
      <c r="HQ59" s="71"/>
      <c r="HR59" s="71"/>
      <c r="HS59" s="71"/>
      <c r="HT59" s="71"/>
      <c r="HU59" s="71"/>
      <c r="HV59" s="71"/>
      <c r="HW59" s="71"/>
      <c r="HX59" s="71"/>
      <c r="HY59" s="71"/>
      <c r="HZ59" s="71"/>
      <c r="IA59" s="71"/>
      <c r="IB59" s="71"/>
      <c r="IC59" s="71"/>
      <c r="ID59" s="71"/>
      <c r="IE59" s="71"/>
      <c r="IF59" s="71"/>
      <c r="IG59" s="71"/>
      <c r="IH59" s="71"/>
      <c r="II59" s="71"/>
      <c r="IJ59" s="71"/>
      <c r="IK59" s="71"/>
      <c r="IL59" s="71"/>
      <c r="IM59" s="71"/>
      <c r="IN59" s="71"/>
      <c r="IO59" s="71"/>
      <c r="IP59" s="71"/>
      <c r="IQ59" s="71"/>
      <c r="IR59" s="71"/>
      <c r="IS59" s="71"/>
      <c r="IT59" s="71"/>
      <c r="IU59" s="71"/>
      <c r="IV59" s="71"/>
    </row>
    <row r="60" spans="1:256" s="14" customFormat="1" x14ac:dyDescent="0.25">
      <c r="A60" s="36"/>
      <c r="B60" s="36"/>
      <c r="C60" s="50"/>
      <c r="D60" s="78"/>
      <c r="E60" s="50"/>
      <c r="F60" s="58">
        <f>SUM(F59)</f>
        <v>2289886.5499999998</v>
      </c>
      <c r="G60" s="130"/>
      <c r="H60" s="58">
        <f>SUM(H59)</f>
        <v>2289886.5499999998</v>
      </c>
      <c r="I60" s="96"/>
      <c r="J60" s="58">
        <f>SUM(J59)</f>
        <v>2258823.21</v>
      </c>
      <c r="K60" s="130"/>
      <c r="L60" s="58">
        <f>SUM(L59)</f>
        <v>2258823.21</v>
      </c>
      <c r="M60" s="96"/>
      <c r="N60" s="103">
        <f>SUM(L60-H60)</f>
        <v>-31063.339999999851</v>
      </c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1"/>
      <c r="CZ60" s="71"/>
      <c r="DA60" s="71"/>
      <c r="DB60" s="71"/>
      <c r="DC60" s="71"/>
      <c r="DD60" s="71"/>
      <c r="DE60" s="71"/>
      <c r="DF60" s="71"/>
      <c r="DG60" s="71"/>
      <c r="DH60" s="71"/>
      <c r="DI60" s="71"/>
      <c r="DJ60" s="71"/>
      <c r="DK60" s="71"/>
      <c r="DL60" s="71"/>
      <c r="DM60" s="71"/>
      <c r="DN60" s="71"/>
      <c r="DO60" s="71"/>
      <c r="DP60" s="71"/>
      <c r="DQ60" s="71"/>
      <c r="DR60" s="71"/>
      <c r="DS60" s="71"/>
      <c r="DT60" s="71"/>
      <c r="DU60" s="71"/>
      <c r="DV60" s="71"/>
      <c r="DW60" s="71"/>
      <c r="DX60" s="71"/>
      <c r="DY60" s="71"/>
      <c r="DZ60" s="71"/>
      <c r="EA60" s="71"/>
      <c r="EB60" s="71"/>
      <c r="EC60" s="71"/>
      <c r="ED60" s="71"/>
      <c r="EE60" s="71"/>
      <c r="EF60" s="71"/>
      <c r="EG60" s="71"/>
      <c r="EH60" s="71"/>
      <c r="EI60" s="71"/>
      <c r="EJ60" s="71"/>
      <c r="EK60" s="71"/>
      <c r="EL60" s="71"/>
      <c r="EM60" s="71"/>
      <c r="EN60" s="71"/>
      <c r="EO60" s="71"/>
      <c r="EP60" s="71"/>
      <c r="EQ60" s="71"/>
      <c r="ER60" s="71"/>
      <c r="ES60" s="71"/>
      <c r="ET60" s="71"/>
      <c r="EU60" s="71"/>
      <c r="EV60" s="71"/>
      <c r="EW60" s="71"/>
      <c r="EX60" s="71"/>
      <c r="EY60" s="71"/>
      <c r="EZ60" s="71"/>
      <c r="FA60" s="71"/>
      <c r="FB60" s="71"/>
      <c r="FC60" s="71"/>
      <c r="FD60" s="71"/>
      <c r="FE60" s="71"/>
      <c r="FF60" s="71"/>
      <c r="FG60" s="71"/>
      <c r="FH60" s="71"/>
      <c r="FI60" s="71"/>
      <c r="FJ60" s="71"/>
      <c r="FK60" s="71"/>
      <c r="FL60" s="71"/>
      <c r="FM60" s="71"/>
      <c r="FN60" s="71"/>
      <c r="FO60" s="71"/>
      <c r="FP60" s="71"/>
      <c r="FQ60" s="71"/>
      <c r="FR60" s="71"/>
      <c r="FS60" s="71"/>
      <c r="FT60" s="71"/>
      <c r="FU60" s="71"/>
      <c r="FV60" s="71"/>
      <c r="FW60" s="71"/>
      <c r="FX60" s="71"/>
      <c r="FY60" s="71"/>
      <c r="FZ60" s="71"/>
      <c r="GA60" s="71"/>
      <c r="GB60" s="71"/>
      <c r="GC60" s="71"/>
      <c r="GD60" s="71"/>
      <c r="GE60" s="71"/>
      <c r="GF60" s="71"/>
      <c r="GG60" s="71"/>
      <c r="GH60" s="71"/>
      <c r="GI60" s="71"/>
      <c r="GJ60" s="71"/>
      <c r="GK60" s="71"/>
      <c r="GL60" s="71"/>
      <c r="GM60" s="71"/>
      <c r="GN60" s="71"/>
      <c r="GO60" s="71"/>
      <c r="GP60" s="71"/>
      <c r="GQ60" s="71"/>
      <c r="GR60" s="71"/>
      <c r="GS60" s="71"/>
      <c r="GT60" s="71"/>
      <c r="GU60" s="71"/>
      <c r="GV60" s="71"/>
      <c r="GW60" s="71"/>
      <c r="GX60" s="71"/>
      <c r="GY60" s="71"/>
      <c r="GZ60" s="71"/>
      <c r="HA60" s="71"/>
      <c r="HB60" s="71"/>
      <c r="HC60" s="71"/>
      <c r="HD60" s="71"/>
      <c r="HE60" s="71"/>
      <c r="HF60" s="71"/>
      <c r="HG60" s="71"/>
      <c r="HH60" s="71"/>
      <c r="HI60" s="71"/>
      <c r="HJ60" s="71"/>
      <c r="HK60" s="71"/>
      <c r="HL60" s="71"/>
      <c r="HM60" s="71"/>
      <c r="HN60" s="71"/>
      <c r="HO60" s="71"/>
      <c r="HP60" s="71"/>
      <c r="HQ60" s="71"/>
      <c r="HR60" s="71"/>
      <c r="HS60" s="71"/>
      <c r="HT60" s="71"/>
      <c r="HU60" s="71"/>
      <c r="HV60" s="71"/>
      <c r="HW60" s="71"/>
      <c r="HX60" s="71"/>
      <c r="HY60" s="71"/>
      <c r="HZ60" s="71"/>
      <c r="IA60" s="71"/>
      <c r="IB60" s="71"/>
      <c r="IC60" s="71"/>
      <c r="ID60" s="71"/>
      <c r="IE60" s="71"/>
      <c r="IF60" s="71"/>
      <c r="IG60" s="71"/>
      <c r="IH60" s="71"/>
      <c r="II60" s="71"/>
      <c r="IJ60" s="71"/>
      <c r="IK60" s="71"/>
      <c r="IL60" s="71"/>
      <c r="IM60" s="71"/>
      <c r="IN60" s="71"/>
      <c r="IO60" s="71"/>
      <c r="IP60" s="71"/>
      <c r="IQ60" s="71"/>
      <c r="IR60" s="71"/>
      <c r="IS60" s="71"/>
      <c r="IT60" s="71"/>
      <c r="IU60" s="71"/>
      <c r="IV60" s="71"/>
    </row>
    <row r="61" spans="1:256" s="14" customFormat="1" x14ac:dyDescent="0.25">
      <c r="A61" s="38"/>
      <c r="B61" s="36"/>
      <c r="C61" s="50"/>
      <c r="D61" s="77"/>
      <c r="E61" s="52"/>
      <c r="F61" s="55"/>
      <c r="G61" s="130"/>
      <c r="H61" s="55"/>
      <c r="I61" s="96"/>
      <c r="J61" s="55"/>
      <c r="K61" s="130"/>
      <c r="L61" s="55"/>
      <c r="M61" s="97"/>
      <c r="N61" s="103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</row>
    <row r="62" spans="1:256" s="36" customFormat="1" ht="14.25" customHeight="1" x14ac:dyDescent="0.25">
      <c r="A62" s="36" t="s">
        <v>12</v>
      </c>
      <c r="B62" s="36" t="s">
        <v>139</v>
      </c>
      <c r="C62" s="50"/>
      <c r="D62" s="77">
        <v>43555</v>
      </c>
      <c r="E62" s="52"/>
      <c r="F62" s="22">
        <v>68625.72</v>
      </c>
      <c r="G62" s="130">
        <f t="shared" ref="G62" si="10">H62/F62</f>
        <v>1</v>
      </c>
      <c r="H62" s="22">
        <v>68625.72</v>
      </c>
      <c r="I62" s="101" t="s">
        <v>65</v>
      </c>
      <c r="J62" s="22">
        <v>68419.929999999993</v>
      </c>
      <c r="K62" s="130">
        <f t="shared" si="5"/>
        <v>1</v>
      </c>
      <c r="L62" s="22">
        <v>68419.929999999993</v>
      </c>
      <c r="M62" s="99"/>
      <c r="N62" s="103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2"/>
      <c r="CO62" s="92"/>
      <c r="CP62" s="92"/>
      <c r="CQ62" s="92"/>
      <c r="CR62" s="92"/>
      <c r="CS62" s="92"/>
      <c r="CT62" s="92"/>
      <c r="CU62" s="92"/>
      <c r="CV62" s="92"/>
      <c r="CW62" s="92"/>
      <c r="CX62" s="92"/>
      <c r="CY62" s="92"/>
      <c r="CZ62" s="92"/>
      <c r="DA62" s="92"/>
      <c r="DB62" s="92"/>
      <c r="DC62" s="92"/>
      <c r="DD62" s="92"/>
      <c r="DE62" s="92"/>
      <c r="DF62" s="92"/>
      <c r="DG62" s="92"/>
      <c r="DH62" s="92"/>
      <c r="DI62" s="92"/>
      <c r="DJ62" s="92"/>
      <c r="DK62" s="92"/>
      <c r="DL62" s="92"/>
      <c r="DM62" s="92"/>
      <c r="DN62" s="92"/>
      <c r="DO62" s="92"/>
      <c r="DP62" s="92"/>
      <c r="DQ62" s="92"/>
      <c r="DR62" s="92"/>
      <c r="DS62" s="92"/>
      <c r="DT62" s="92"/>
      <c r="DU62" s="92"/>
      <c r="DV62" s="92"/>
      <c r="DW62" s="92"/>
      <c r="DX62" s="92"/>
      <c r="DY62" s="92"/>
      <c r="DZ62" s="92"/>
      <c r="EA62" s="92"/>
      <c r="EB62" s="92"/>
      <c r="EC62" s="92"/>
      <c r="ED62" s="92"/>
      <c r="EE62" s="92"/>
      <c r="EF62" s="92"/>
      <c r="EG62" s="92"/>
      <c r="EH62" s="92"/>
      <c r="EI62" s="92"/>
      <c r="EJ62" s="92"/>
      <c r="EK62" s="92"/>
      <c r="EL62" s="92"/>
      <c r="EM62" s="92"/>
      <c r="EN62" s="92"/>
      <c r="EO62" s="92"/>
      <c r="EP62" s="92"/>
      <c r="EQ62" s="92"/>
      <c r="ER62" s="92"/>
      <c r="ES62" s="92"/>
      <c r="ET62" s="92"/>
      <c r="EU62" s="92"/>
      <c r="EV62" s="92"/>
      <c r="EW62" s="92"/>
      <c r="EX62" s="92"/>
      <c r="EY62" s="92"/>
      <c r="EZ62" s="92"/>
      <c r="FA62" s="92"/>
      <c r="FB62" s="92"/>
      <c r="FC62" s="92"/>
      <c r="FD62" s="92"/>
      <c r="FE62" s="92"/>
      <c r="FF62" s="92"/>
      <c r="FG62" s="92"/>
      <c r="FH62" s="92"/>
      <c r="FI62" s="92"/>
      <c r="FJ62" s="92"/>
      <c r="FK62" s="92"/>
      <c r="FL62" s="92"/>
      <c r="FM62" s="92"/>
      <c r="FN62" s="92"/>
      <c r="FO62" s="92"/>
      <c r="FP62" s="92"/>
      <c r="FQ62" s="92"/>
      <c r="FR62" s="92"/>
      <c r="FS62" s="92"/>
      <c r="FT62" s="92"/>
      <c r="FU62" s="92"/>
      <c r="FV62" s="92"/>
      <c r="FW62" s="92"/>
      <c r="FX62" s="92"/>
      <c r="FY62" s="92"/>
      <c r="FZ62" s="92"/>
      <c r="GA62" s="92"/>
      <c r="GB62" s="92"/>
      <c r="GC62" s="92"/>
      <c r="GD62" s="92"/>
      <c r="GE62" s="92"/>
      <c r="GF62" s="92"/>
      <c r="GG62" s="92"/>
      <c r="GH62" s="92"/>
      <c r="GI62" s="92"/>
      <c r="GJ62" s="92"/>
      <c r="GK62" s="92"/>
      <c r="GL62" s="92"/>
      <c r="GM62" s="92"/>
      <c r="GN62" s="92"/>
      <c r="GO62" s="92"/>
      <c r="GP62" s="92"/>
      <c r="GQ62" s="92"/>
      <c r="GR62" s="92"/>
      <c r="GS62" s="92"/>
      <c r="GT62" s="92"/>
      <c r="GU62" s="92"/>
      <c r="GV62" s="92"/>
      <c r="GW62" s="92"/>
      <c r="GX62" s="92"/>
      <c r="GY62" s="92"/>
      <c r="GZ62" s="92"/>
      <c r="HA62" s="92"/>
      <c r="HB62" s="92"/>
      <c r="HC62" s="92"/>
      <c r="HD62" s="92"/>
      <c r="HE62" s="92"/>
      <c r="HF62" s="92"/>
      <c r="HG62" s="92"/>
      <c r="HH62" s="92"/>
      <c r="HI62" s="92"/>
      <c r="HJ62" s="92"/>
      <c r="HK62" s="92"/>
      <c r="HL62" s="92"/>
      <c r="HM62" s="92"/>
      <c r="HN62" s="92"/>
      <c r="HO62" s="92"/>
      <c r="HP62" s="92"/>
      <c r="HQ62" s="92"/>
      <c r="HR62" s="92"/>
      <c r="HS62" s="92"/>
      <c r="HT62" s="92"/>
      <c r="HU62" s="92"/>
      <c r="HV62" s="92"/>
      <c r="HW62" s="92"/>
      <c r="HX62" s="92"/>
      <c r="HY62" s="92"/>
      <c r="HZ62" s="92"/>
      <c r="IA62" s="92"/>
      <c r="IB62" s="92"/>
      <c r="IC62" s="92"/>
      <c r="ID62" s="92"/>
      <c r="IE62" s="92"/>
      <c r="IF62" s="92"/>
      <c r="IG62" s="92"/>
      <c r="IH62" s="92"/>
      <c r="II62" s="92"/>
      <c r="IJ62" s="92"/>
      <c r="IK62" s="92"/>
      <c r="IL62" s="92"/>
      <c r="IM62" s="92"/>
      <c r="IN62" s="92"/>
      <c r="IO62" s="92"/>
      <c r="IP62" s="92"/>
      <c r="IQ62" s="92"/>
      <c r="IR62" s="92"/>
      <c r="IS62" s="92"/>
      <c r="IT62" s="92"/>
      <c r="IU62" s="92"/>
      <c r="IV62" s="92"/>
    </row>
    <row r="63" spans="1:256" s="14" customFormat="1" x14ac:dyDescent="0.25">
      <c r="C63" s="68"/>
      <c r="D63" s="79"/>
      <c r="F63" s="55">
        <f>SUM(F62)</f>
        <v>68625.72</v>
      </c>
      <c r="G63" s="130"/>
      <c r="H63" s="55">
        <f>SUM(H62)</f>
        <v>68625.72</v>
      </c>
      <c r="I63" s="96"/>
      <c r="J63" s="55">
        <f>SUM(J62)</f>
        <v>68419.929999999993</v>
      </c>
      <c r="K63" s="130"/>
      <c r="L63" s="55">
        <f>SUM(L62)</f>
        <v>68419.929999999993</v>
      </c>
      <c r="M63" s="97"/>
      <c r="N63" s="103">
        <f>SUM(L63-H63)</f>
        <v>-205.79000000000815</v>
      </c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  <c r="DD63" s="71"/>
      <c r="DE63" s="71"/>
      <c r="DF63" s="71"/>
      <c r="DG63" s="71"/>
      <c r="DH63" s="71"/>
      <c r="DI63" s="71"/>
      <c r="DJ63" s="71"/>
      <c r="DK63" s="71"/>
      <c r="DL63" s="71"/>
      <c r="DM63" s="71"/>
      <c r="DN63" s="71"/>
      <c r="DO63" s="71"/>
      <c r="DP63" s="71"/>
      <c r="DQ63" s="71"/>
      <c r="DR63" s="71"/>
      <c r="DS63" s="71"/>
      <c r="DT63" s="71"/>
      <c r="DU63" s="71"/>
      <c r="DV63" s="71"/>
      <c r="DW63" s="71"/>
      <c r="DX63" s="71"/>
      <c r="DY63" s="71"/>
      <c r="DZ63" s="71"/>
      <c r="EA63" s="71"/>
      <c r="EB63" s="71"/>
      <c r="EC63" s="71"/>
      <c r="ED63" s="71"/>
      <c r="EE63" s="71"/>
      <c r="EF63" s="71"/>
      <c r="EG63" s="71"/>
      <c r="EH63" s="71"/>
      <c r="EI63" s="71"/>
      <c r="EJ63" s="71"/>
      <c r="EK63" s="71"/>
      <c r="EL63" s="71"/>
      <c r="EM63" s="71"/>
      <c r="EN63" s="71"/>
      <c r="EO63" s="71"/>
      <c r="EP63" s="71"/>
      <c r="EQ63" s="71"/>
      <c r="ER63" s="71"/>
      <c r="ES63" s="71"/>
      <c r="ET63" s="71"/>
      <c r="EU63" s="71"/>
      <c r="EV63" s="71"/>
      <c r="EW63" s="71"/>
      <c r="EX63" s="71"/>
      <c r="EY63" s="71"/>
      <c r="EZ63" s="71"/>
      <c r="FA63" s="71"/>
      <c r="FB63" s="71"/>
      <c r="FC63" s="71"/>
      <c r="FD63" s="71"/>
      <c r="FE63" s="71"/>
      <c r="FF63" s="71"/>
      <c r="FG63" s="71"/>
      <c r="FH63" s="71"/>
      <c r="FI63" s="71"/>
      <c r="FJ63" s="71"/>
      <c r="FK63" s="71"/>
      <c r="FL63" s="71"/>
      <c r="FM63" s="71"/>
      <c r="FN63" s="71"/>
      <c r="FO63" s="71"/>
      <c r="FP63" s="71"/>
      <c r="FQ63" s="71"/>
      <c r="FR63" s="71"/>
      <c r="FS63" s="71"/>
      <c r="FT63" s="71"/>
      <c r="FU63" s="71"/>
      <c r="FV63" s="71"/>
      <c r="FW63" s="71"/>
      <c r="FX63" s="71"/>
      <c r="FY63" s="71"/>
      <c r="FZ63" s="71"/>
      <c r="GA63" s="71"/>
      <c r="GB63" s="71"/>
      <c r="GC63" s="71"/>
      <c r="GD63" s="71"/>
      <c r="GE63" s="71"/>
      <c r="GF63" s="71"/>
      <c r="GG63" s="71"/>
      <c r="GH63" s="71"/>
      <c r="GI63" s="71"/>
      <c r="GJ63" s="71"/>
      <c r="GK63" s="71"/>
      <c r="GL63" s="71"/>
      <c r="GM63" s="71"/>
      <c r="GN63" s="71"/>
      <c r="GO63" s="71"/>
      <c r="GP63" s="71"/>
      <c r="GQ63" s="71"/>
      <c r="GR63" s="71"/>
      <c r="GS63" s="71"/>
      <c r="GT63" s="71"/>
      <c r="GU63" s="71"/>
      <c r="GV63" s="71"/>
      <c r="GW63" s="71"/>
      <c r="GX63" s="71"/>
      <c r="GY63" s="71"/>
      <c r="GZ63" s="71"/>
      <c r="HA63" s="71"/>
      <c r="HB63" s="71"/>
      <c r="HC63" s="71"/>
      <c r="HD63" s="71"/>
      <c r="HE63" s="71"/>
      <c r="HF63" s="71"/>
      <c r="HG63" s="71"/>
      <c r="HH63" s="71"/>
      <c r="HI63" s="71"/>
      <c r="HJ63" s="71"/>
      <c r="HK63" s="71"/>
      <c r="HL63" s="71"/>
      <c r="HM63" s="71"/>
      <c r="HN63" s="71"/>
      <c r="HO63" s="71"/>
      <c r="HP63" s="71"/>
      <c r="HQ63" s="71"/>
      <c r="HR63" s="71"/>
      <c r="HS63" s="71"/>
      <c r="HT63" s="71"/>
      <c r="HU63" s="71"/>
      <c r="HV63" s="71"/>
      <c r="HW63" s="71"/>
      <c r="HX63" s="71"/>
      <c r="HY63" s="71"/>
      <c r="HZ63" s="71"/>
      <c r="IA63" s="71"/>
      <c r="IB63" s="71"/>
      <c r="IC63" s="71"/>
      <c r="ID63" s="71"/>
      <c r="IE63" s="71"/>
      <c r="IF63" s="71"/>
      <c r="IG63" s="71"/>
      <c r="IH63" s="71"/>
      <c r="II63" s="71"/>
      <c r="IJ63" s="71"/>
      <c r="IK63" s="71"/>
      <c r="IL63" s="71"/>
      <c r="IM63" s="71"/>
      <c r="IN63" s="71"/>
      <c r="IO63" s="71"/>
      <c r="IP63" s="71"/>
      <c r="IQ63" s="71"/>
      <c r="IR63" s="71"/>
      <c r="IS63" s="71"/>
      <c r="IT63" s="71"/>
      <c r="IU63" s="71"/>
      <c r="IV63" s="71"/>
    </row>
    <row r="64" spans="1:256" s="14" customFormat="1" x14ac:dyDescent="0.25">
      <c r="A64" s="36"/>
      <c r="B64" s="36"/>
      <c r="C64" s="50"/>
      <c r="D64" s="78"/>
      <c r="E64" s="36"/>
      <c r="F64" s="22"/>
      <c r="G64" s="130"/>
      <c r="H64" s="22"/>
      <c r="I64" s="101"/>
      <c r="J64" s="22"/>
      <c r="K64" s="130"/>
      <c r="L64" s="22"/>
      <c r="M64" s="99"/>
      <c r="N64" s="103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  <c r="CX64" s="71"/>
      <c r="CY64" s="71"/>
      <c r="CZ64" s="71"/>
      <c r="DA64" s="71"/>
      <c r="DB64" s="71"/>
      <c r="DC64" s="71"/>
      <c r="DD64" s="71"/>
      <c r="DE64" s="71"/>
      <c r="DF64" s="71"/>
      <c r="DG64" s="71"/>
      <c r="DH64" s="71"/>
      <c r="DI64" s="71"/>
      <c r="DJ64" s="71"/>
      <c r="DK64" s="71"/>
      <c r="DL64" s="71"/>
      <c r="DM64" s="71"/>
      <c r="DN64" s="71"/>
      <c r="DO64" s="71"/>
      <c r="DP64" s="71"/>
      <c r="DQ64" s="71"/>
      <c r="DR64" s="71"/>
      <c r="DS64" s="71"/>
      <c r="DT64" s="71"/>
      <c r="DU64" s="71"/>
      <c r="DV64" s="71"/>
      <c r="DW64" s="71"/>
      <c r="DX64" s="71"/>
      <c r="DY64" s="71"/>
      <c r="DZ64" s="71"/>
      <c r="EA64" s="71"/>
      <c r="EB64" s="71"/>
      <c r="EC64" s="71"/>
      <c r="ED64" s="71"/>
      <c r="EE64" s="71"/>
      <c r="EF64" s="71"/>
      <c r="EG64" s="71"/>
      <c r="EH64" s="71"/>
      <c r="EI64" s="71"/>
      <c r="EJ64" s="71"/>
      <c r="EK64" s="71"/>
      <c r="EL64" s="71"/>
      <c r="EM64" s="71"/>
      <c r="EN64" s="71"/>
      <c r="EO64" s="71"/>
      <c r="EP64" s="71"/>
      <c r="EQ64" s="71"/>
      <c r="ER64" s="71"/>
      <c r="ES64" s="71"/>
      <c r="ET64" s="71"/>
      <c r="EU64" s="71"/>
      <c r="EV64" s="71"/>
      <c r="EW64" s="71"/>
      <c r="EX64" s="71"/>
      <c r="EY64" s="71"/>
      <c r="EZ64" s="71"/>
      <c r="FA64" s="71"/>
      <c r="FB64" s="71"/>
      <c r="FC64" s="71"/>
      <c r="FD64" s="71"/>
      <c r="FE64" s="71"/>
      <c r="FF64" s="71"/>
      <c r="FG64" s="71"/>
      <c r="FH64" s="71"/>
      <c r="FI64" s="71"/>
      <c r="FJ64" s="71"/>
      <c r="FK64" s="71"/>
      <c r="FL64" s="71"/>
      <c r="FM64" s="71"/>
      <c r="FN64" s="71"/>
      <c r="FO64" s="71"/>
      <c r="FP64" s="71"/>
      <c r="FQ64" s="71"/>
      <c r="FR64" s="71"/>
      <c r="FS64" s="71"/>
      <c r="FT64" s="71"/>
      <c r="FU64" s="71"/>
      <c r="FV64" s="71"/>
      <c r="FW64" s="71"/>
      <c r="FX64" s="71"/>
      <c r="FY64" s="71"/>
      <c r="FZ64" s="71"/>
      <c r="GA64" s="71"/>
      <c r="GB64" s="71"/>
      <c r="GC64" s="71"/>
      <c r="GD64" s="71"/>
      <c r="GE64" s="71"/>
      <c r="GF64" s="71"/>
      <c r="GG64" s="71"/>
      <c r="GH64" s="71"/>
      <c r="GI64" s="71"/>
      <c r="GJ64" s="71"/>
      <c r="GK64" s="71"/>
      <c r="GL64" s="71"/>
      <c r="GM64" s="71"/>
      <c r="GN64" s="71"/>
      <c r="GO64" s="71"/>
      <c r="GP64" s="71"/>
      <c r="GQ64" s="71"/>
      <c r="GR64" s="71"/>
      <c r="GS64" s="71"/>
      <c r="GT64" s="71"/>
      <c r="GU64" s="71"/>
      <c r="GV64" s="71"/>
      <c r="GW64" s="71"/>
      <c r="GX64" s="71"/>
      <c r="GY64" s="71"/>
      <c r="GZ64" s="71"/>
      <c r="HA64" s="71"/>
      <c r="HB64" s="71"/>
      <c r="HC64" s="71"/>
      <c r="HD64" s="71"/>
      <c r="HE64" s="71"/>
      <c r="HF64" s="71"/>
      <c r="HG64" s="71"/>
      <c r="HH64" s="71"/>
      <c r="HI64" s="71"/>
      <c r="HJ64" s="71"/>
      <c r="HK64" s="71"/>
      <c r="HL64" s="71"/>
      <c r="HM64" s="71"/>
      <c r="HN64" s="71"/>
      <c r="HO64" s="71"/>
      <c r="HP64" s="71"/>
      <c r="HQ64" s="71"/>
      <c r="HR64" s="71"/>
      <c r="HS64" s="71"/>
      <c r="HT64" s="71"/>
      <c r="HU64" s="71"/>
      <c r="HV64" s="71"/>
      <c r="HW64" s="71"/>
      <c r="HX64" s="71"/>
      <c r="HY64" s="71"/>
      <c r="HZ64" s="71"/>
      <c r="IA64" s="71"/>
      <c r="IB64" s="71"/>
      <c r="IC64" s="71"/>
      <c r="ID64" s="71"/>
      <c r="IE64" s="71"/>
      <c r="IF64" s="71"/>
      <c r="IG64" s="71"/>
      <c r="IH64" s="71"/>
      <c r="II64" s="71"/>
      <c r="IJ64" s="71"/>
      <c r="IK64" s="71"/>
      <c r="IL64" s="71"/>
      <c r="IM64" s="71"/>
      <c r="IN64" s="71"/>
      <c r="IO64" s="71"/>
      <c r="IP64" s="71"/>
      <c r="IQ64" s="71"/>
      <c r="IR64" s="71"/>
      <c r="IS64" s="71"/>
      <c r="IT64" s="71"/>
      <c r="IU64" s="71"/>
      <c r="IV64" s="71"/>
    </row>
    <row r="65" spans="1:256" s="14" customFormat="1" x14ac:dyDescent="0.25">
      <c r="A65" s="36" t="s">
        <v>35</v>
      </c>
      <c r="B65" s="36" t="s">
        <v>139</v>
      </c>
      <c r="C65" s="50"/>
      <c r="D65" s="77">
        <v>43555</v>
      </c>
      <c r="E65" s="36"/>
      <c r="F65" s="22">
        <v>422494.99</v>
      </c>
      <c r="G65" s="130">
        <f t="shared" ref="G65" si="11">H65/F65</f>
        <v>1</v>
      </c>
      <c r="H65" s="22">
        <v>422494.99</v>
      </c>
      <c r="I65" s="101" t="s">
        <v>65</v>
      </c>
      <c r="J65" s="22">
        <v>439290.55</v>
      </c>
      <c r="K65" s="130">
        <f t="shared" si="5"/>
        <v>1</v>
      </c>
      <c r="L65" s="22">
        <v>439290.55</v>
      </c>
      <c r="M65" s="99"/>
      <c r="N65" s="103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71"/>
      <c r="CT65" s="71"/>
      <c r="CU65" s="71"/>
      <c r="CV65" s="71"/>
      <c r="CW65" s="71"/>
      <c r="CX65" s="71"/>
      <c r="CY65" s="71"/>
      <c r="CZ65" s="71"/>
      <c r="DA65" s="71"/>
      <c r="DB65" s="71"/>
      <c r="DC65" s="71"/>
      <c r="DD65" s="71"/>
      <c r="DE65" s="71"/>
      <c r="DF65" s="71"/>
      <c r="DG65" s="71"/>
      <c r="DH65" s="71"/>
      <c r="DI65" s="71"/>
      <c r="DJ65" s="71"/>
      <c r="DK65" s="71"/>
      <c r="DL65" s="71"/>
      <c r="DM65" s="71"/>
      <c r="DN65" s="71"/>
      <c r="DO65" s="71"/>
      <c r="DP65" s="71"/>
      <c r="DQ65" s="71"/>
      <c r="DR65" s="71"/>
      <c r="DS65" s="71"/>
      <c r="DT65" s="71"/>
      <c r="DU65" s="71"/>
      <c r="DV65" s="71"/>
      <c r="DW65" s="71"/>
      <c r="DX65" s="71"/>
      <c r="DY65" s="71"/>
      <c r="DZ65" s="71"/>
      <c r="EA65" s="71"/>
      <c r="EB65" s="71"/>
      <c r="EC65" s="71"/>
      <c r="ED65" s="71"/>
      <c r="EE65" s="71"/>
      <c r="EF65" s="71"/>
      <c r="EG65" s="71"/>
      <c r="EH65" s="71"/>
      <c r="EI65" s="71"/>
      <c r="EJ65" s="71"/>
      <c r="EK65" s="71"/>
      <c r="EL65" s="71"/>
      <c r="EM65" s="71"/>
      <c r="EN65" s="71"/>
      <c r="EO65" s="71"/>
      <c r="EP65" s="71"/>
      <c r="EQ65" s="71"/>
      <c r="ER65" s="71"/>
      <c r="ES65" s="71"/>
      <c r="ET65" s="71"/>
      <c r="EU65" s="71"/>
      <c r="EV65" s="71"/>
      <c r="EW65" s="71"/>
      <c r="EX65" s="71"/>
      <c r="EY65" s="71"/>
      <c r="EZ65" s="71"/>
      <c r="FA65" s="71"/>
      <c r="FB65" s="71"/>
      <c r="FC65" s="71"/>
      <c r="FD65" s="71"/>
      <c r="FE65" s="71"/>
      <c r="FF65" s="71"/>
      <c r="FG65" s="71"/>
      <c r="FH65" s="71"/>
      <c r="FI65" s="71"/>
      <c r="FJ65" s="71"/>
      <c r="FK65" s="71"/>
      <c r="FL65" s="71"/>
      <c r="FM65" s="71"/>
      <c r="FN65" s="71"/>
      <c r="FO65" s="71"/>
      <c r="FP65" s="71"/>
      <c r="FQ65" s="71"/>
      <c r="FR65" s="71"/>
      <c r="FS65" s="71"/>
      <c r="FT65" s="71"/>
      <c r="FU65" s="71"/>
      <c r="FV65" s="71"/>
      <c r="FW65" s="71"/>
      <c r="FX65" s="71"/>
      <c r="FY65" s="71"/>
      <c r="FZ65" s="71"/>
      <c r="GA65" s="71"/>
      <c r="GB65" s="71"/>
      <c r="GC65" s="71"/>
      <c r="GD65" s="71"/>
      <c r="GE65" s="71"/>
      <c r="GF65" s="71"/>
      <c r="GG65" s="71"/>
      <c r="GH65" s="71"/>
      <c r="GI65" s="71"/>
      <c r="GJ65" s="71"/>
      <c r="GK65" s="71"/>
      <c r="GL65" s="71"/>
      <c r="GM65" s="71"/>
      <c r="GN65" s="71"/>
      <c r="GO65" s="71"/>
      <c r="GP65" s="71"/>
      <c r="GQ65" s="71"/>
      <c r="GR65" s="71"/>
      <c r="GS65" s="71"/>
      <c r="GT65" s="71"/>
      <c r="GU65" s="71"/>
      <c r="GV65" s="71"/>
      <c r="GW65" s="71"/>
      <c r="GX65" s="71"/>
      <c r="GY65" s="71"/>
      <c r="GZ65" s="71"/>
      <c r="HA65" s="71"/>
      <c r="HB65" s="71"/>
      <c r="HC65" s="71"/>
      <c r="HD65" s="71"/>
      <c r="HE65" s="71"/>
      <c r="HF65" s="71"/>
      <c r="HG65" s="71"/>
      <c r="HH65" s="71"/>
      <c r="HI65" s="71"/>
      <c r="HJ65" s="71"/>
      <c r="HK65" s="71"/>
      <c r="HL65" s="71"/>
      <c r="HM65" s="71"/>
      <c r="HN65" s="71"/>
      <c r="HO65" s="71"/>
      <c r="HP65" s="71"/>
      <c r="HQ65" s="71"/>
      <c r="HR65" s="71"/>
      <c r="HS65" s="71"/>
      <c r="HT65" s="71"/>
      <c r="HU65" s="71"/>
      <c r="HV65" s="71"/>
      <c r="HW65" s="71"/>
      <c r="HX65" s="71"/>
      <c r="HY65" s="71"/>
      <c r="HZ65" s="71"/>
      <c r="IA65" s="71"/>
      <c r="IB65" s="71"/>
      <c r="IC65" s="71"/>
      <c r="ID65" s="71"/>
      <c r="IE65" s="71"/>
      <c r="IF65" s="71"/>
      <c r="IG65" s="71"/>
      <c r="IH65" s="71"/>
      <c r="II65" s="71"/>
      <c r="IJ65" s="71"/>
      <c r="IK65" s="71"/>
      <c r="IL65" s="71"/>
      <c r="IM65" s="71"/>
      <c r="IN65" s="71"/>
      <c r="IO65" s="71"/>
      <c r="IP65" s="71"/>
      <c r="IQ65" s="71"/>
      <c r="IR65" s="71"/>
      <c r="IS65" s="71"/>
      <c r="IT65" s="71"/>
      <c r="IU65" s="71"/>
      <c r="IV65" s="71"/>
    </row>
    <row r="66" spans="1:256" s="14" customFormat="1" x14ac:dyDescent="0.25">
      <c r="A66" s="36"/>
      <c r="B66" s="36"/>
      <c r="C66" s="50"/>
      <c r="D66" s="78"/>
      <c r="E66" s="36"/>
      <c r="F66" s="55">
        <f>SUM(F65:F65)</f>
        <v>422494.99</v>
      </c>
      <c r="G66" s="130"/>
      <c r="H66" s="55">
        <f>SUM(H65:H65)</f>
        <v>422494.99</v>
      </c>
      <c r="I66" s="96"/>
      <c r="J66" s="55">
        <f>SUM(J65)</f>
        <v>439290.55</v>
      </c>
      <c r="K66" s="130"/>
      <c r="L66" s="55">
        <f>SUM(L65)</f>
        <v>439290.55</v>
      </c>
      <c r="M66" s="97"/>
      <c r="N66" s="103">
        <f>SUM(L66-H66)</f>
        <v>16795.559999999998</v>
      </c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71"/>
      <c r="CK66" s="71"/>
      <c r="CL66" s="71"/>
      <c r="CM66" s="71"/>
      <c r="CN66" s="71"/>
      <c r="CO66" s="71"/>
      <c r="CP66" s="71"/>
      <c r="CQ66" s="71"/>
      <c r="CR66" s="71"/>
      <c r="CS66" s="71"/>
      <c r="CT66" s="71"/>
      <c r="CU66" s="71"/>
      <c r="CV66" s="71"/>
      <c r="CW66" s="71"/>
      <c r="CX66" s="71"/>
      <c r="CY66" s="71"/>
      <c r="CZ66" s="71"/>
      <c r="DA66" s="71"/>
      <c r="DB66" s="71"/>
      <c r="DC66" s="71"/>
      <c r="DD66" s="71"/>
      <c r="DE66" s="71"/>
      <c r="DF66" s="71"/>
      <c r="DG66" s="71"/>
      <c r="DH66" s="71"/>
      <c r="DI66" s="71"/>
      <c r="DJ66" s="71"/>
      <c r="DK66" s="71"/>
      <c r="DL66" s="71"/>
      <c r="DM66" s="71"/>
      <c r="DN66" s="71"/>
      <c r="DO66" s="71"/>
      <c r="DP66" s="71"/>
      <c r="DQ66" s="71"/>
      <c r="DR66" s="71"/>
      <c r="DS66" s="71"/>
      <c r="DT66" s="71"/>
      <c r="DU66" s="71"/>
      <c r="DV66" s="71"/>
      <c r="DW66" s="71"/>
      <c r="DX66" s="71"/>
      <c r="DY66" s="71"/>
      <c r="DZ66" s="71"/>
      <c r="EA66" s="71"/>
      <c r="EB66" s="71"/>
      <c r="EC66" s="71"/>
      <c r="ED66" s="71"/>
      <c r="EE66" s="71"/>
      <c r="EF66" s="71"/>
      <c r="EG66" s="71"/>
      <c r="EH66" s="71"/>
      <c r="EI66" s="71"/>
      <c r="EJ66" s="71"/>
      <c r="EK66" s="71"/>
      <c r="EL66" s="71"/>
      <c r="EM66" s="71"/>
      <c r="EN66" s="71"/>
      <c r="EO66" s="71"/>
      <c r="EP66" s="71"/>
      <c r="EQ66" s="71"/>
      <c r="ER66" s="71"/>
      <c r="ES66" s="71"/>
      <c r="ET66" s="71"/>
      <c r="EU66" s="71"/>
      <c r="EV66" s="71"/>
      <c r="EW66" s="71"/>
      <c r="EX66" s="71"/>
      <c r="EY66" s="71"/>
      <c r="EZ66" s="71"/>
      <c r="FA66" s="71"/>
      <c r="FB66" s="71"/>
      <c r="FC66" s="71"/>
      <c r="FD66" s="71"/>
      <c r="FE66" s="71"/>
      <c r="FF66" s="71"/>
      <c r="FG66" s="71"/>
      <c r="FH66" s="71"/>
      <c r="FI66" s="71"/>
      <c r="FJ66" s="71"/>
      <c r="FK66" s="71"/>
      <c r="FL66" s="71"/>
      <c r="FM66" s="71"/>
      <c r="FN66" s="71"/>
      <c r="FO66" s="71"/>
      <c r="FP66" s="71"/>
      <c r="FQ66" s="71"/>
      <c r="FR66" s="71"/>
      <c r="FS66" s="71"/>
      <c r="FT66" s="71"/>
      <c r="FU66" s="71"/>
      <c r="FV66" s="71"/>
      <c r="FW66" s="71"/>
      <c r="FX66" s="71"/>
      <c r="FY66" s="71"/>
      <c r="FZ66" s="71"/>
      <c r="GA66" s="71"/>
      <c r="GB66" s="71"/>
      <c r="GC66" s="71"/>
      <c r="GD66" s="71"/>
      <c r="GE66" s="71"/>
      <c r="GF66" s="71"/>
      <c r="GG66" s="71"/>
      <c r="GH66" s="71"/>
      <c r="GI66" s="71"/>
      <c r="GJ66" s="71"/>
      <c r="GK66" s="71"/>
      <c r="GL66" s="71"/>
      <c r="GM66" s="71"/>
      <c r="GN66" s="71"/>
      <c r="GO66" s="71"/>
      <c r="GP66" s="71"/>
      <c r="GQ66" s="71"/>
      <c r="GR66" s="71"/>
      <c r="GS66" s="71"/>
      <c r="GT66" s="71"/>
      <c r="GU66" s="71"/>
      <c r="GV66" s="71"/>
      <c r="GW66" s="71"/>
      <c r="GX66" s="71"/>
      <c r="GY66" s="71"/>
      <c r="GZ66" s="71"/>
      <c r="HA66" s="71"/>
      <c r="HB66" s="71"/>
      <c r="HC66" s="71"/>
      <c r="HD66" s="71"/>
      <c r="HE66" s="71"/>
      <c r="HF66" s="71"/>
      <c r="HG66" s="71"/>
      <c r="HH66" s="71"/>
      <c r="HI66" s="71"/>
      <c r="HJ66" s="71"/>
      <c r="HK66" s="71"/>
      <c r="HL66" s="71"/>
      <c r="HM66" s="71"/>
      <c r="HN66" s="71"/>
      <c r="HO66" s="71"/>
      <c r="HP66" s="71"/>
      <c r="HQ66" s="71"/>
      <c r="HR66" s="71"/>
      <c r="HS66" s="71"/>
      <c r="HT66" s="71"/>
      <c r="HU66" s="71"/>
      <c r="HV66" s="71"/>
      <c r="HW66" s="71"/>
      <c r="HX66" s="71"/>
      <c r="HY66" s="71"/>
      <c r="HZ66" s="71"/>
      <c r="IA66" s="71"/>
      <c r="IB66" s="71"/>
      <c r="IC66" s="71"/>
      <c r="ID66" s="71"/>
      <c r="IE66" s="71"/>
      <c r="IF66" s="71"/>
      <c r="IG66" s="71"/>
      <c r="IH66" s="71"/>
      <c r="II66" s="71"/>
      <c r="IJ66" s="71"/>
      <c r="IK66" s="71"/>
      <c r="IL66" s="71"/>
      <c r="IM66" s="71"/>
      <c r="IN66" s="71"/>
      <c r="IO66" s="71"/>
      <c r="IP66" s="71"/>
      <c r="IQ66" s="71"/>
      <c r="IR66" s="71"/>
      <c r="IS66" s="71"/>
      <c r="IT66" s="71"/>
      <c r="IU66" s="71"/>
      <c r="IV66" s="71"/>
    </row>
    <row r="67" spans="1:256" s="14" customFormat="1" x14ac:dyDescent="0.25">
      <c r="A67" s="36"/>
      <c r="B67" s="36"/>
      <c r="C67" s="50"/>
      <c r="D67" s="78"/>
      <c r="E67" s="36"/>
      <c r="F67" s="55"/>
      <c r="G67" s="130"/>
      <c r="H67" s="55"/>
      <c r="I67" s="96"/>
      <c r="J67" s="55"/>
      <c r="K67" s="130"/>
      <c r="L67" s="55"/>
      <c r="M67" s="97"/>
      <c r="N67" s="103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71"/>
      <c r="CN67" s="71"/>
      <c r="CO67" s="71"/>
      <c r="CP67" s="71"/>
      <c r="CQ67" s="71"/>
      <c r="CR67" s="71"/>
      <c r="CS67" s="71"/>
      <c r="CT67" s="71"/>
      <c r="CU67" s="71"/>
      <c r="CV67" s="71"/>
      <c r="CW67" s="71"/>
      <c r="CX67" s="71"/>
      <c r="CY67" s="71"/>
      <c r="CZ67" s="71"/>
      <c r="DA67" s="71"/>
      <c r="DB67" s="71"/>
      <c r="DC67" s="71"/>
      <c r="DD67" s="71"/>
      <c r="DE67" s="71"/>
      <c r="DF67" s="71"/>
      <c r="DG67" s="71"/>
      <c r="DH67" s="71"/>
      <c r="DI67" s="71"/>
      <c r="DJ67" s="71"/>
      <c r="DK67" s="71"/>
      <c r="DL67" s="71"/>
      <c r="DM67" s="71"/>
      <c r="DN67" s="71"/>
      <c r="DO67" s="71"/>
      <c r="DP67" s="71"/>
      <c r="DQ67" s="71"/>
      <c r="DR67" s="71"/>
      <c r="DS67" s="71"/>
      <c r="DT67" s="71"/>
      <c r="DU67" s="71"/>
      <c r="DV67" s="71"/>
      <c r="DW67" s="71"/>
      <c r="DX67" s="71"/>
      <c r="DY67" s="71"/>
      <c r="DZ67" s="71"/>
      <c r="EA67" s="71"/>
      <c r="EB67" s="71"/>
      <c r="EC67" s="71"/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1"/>
      <c r="EO67" s="71"/>
      <c r="EP67" s="71"/>
      <c r="EQ67" s="71"/>
      <c r="ER67" s="71"/>
      <c r="ES67" s="71"/>
      <c r="ET67" s="71"/>
      <c r="EU67" s="71"/>
      <c r="EV67" s="71"/>
      <c r="EW67" s="71"/>
      <c r="EX67" s="71"/>
      <c r="EY67" s="71"/>
      <c r="EZ67" s="71"/>
      <c r="FA67" s="71"/>
      <c r="FB67" s="71"/>
      <c r="FC67" s="71"/>
      <c r="FD67" s="71"/>
      <c r="FE67" s="71"/>
      <c r="FF67" s="71"/>
      <c r="FG67" s="71"/>
      <c r="FH67" s="71"/>
      <c r="FI67" s="71"/>
      <c r="FJ67" s="71"/>
      <c r="FK67" s="71"/>
      <c r="FL67" s="71"/>
      <c r="FM67" s="71"/>
      <c r="FN67" s="71"/>
      <c r="FO67" s="71"/>
      <c r="FP67" s="71"/>
      <c r="FQ67" s="71"/>
      <c r="FR67" s="71"/>
      <c r="FS67" s="71"/>
      <c r="FT67" s="71"/>
      <c r="FU67" s="71"/>
      <c r="FV67" s="71"/>
      <c r="FW67" s="71"/>
      <c r="FX67" s="71"/>
      <c r="FY67" s="71"/>
      <c r="FZ67" s="71"/>
      <c r="GA67" s="71"/>
      <c r="GB67" s="71"/>
      <c r="GC67" s="71"/>
      <c r="GD67" s="71"/>
      <c r="GE67" s="71"/>
      <c r="GF67" s="71"/>
      <c r="GG67" s="71"/>
      <c r="GH67" s="71"/>
      <c r="GI67" s="71"/>
      <c r="GJ67" s="71"/>
      <c r="GK67" s="71"/>
      <c r="GL67" s="71"/>
      <c r="GM67" s="71"/>
      <c r="GN67" s="71"/>
      <c r="GO67" s="71"/>
      <c r="GP67" s="71"/>
      <c r="GQ67" s="71"/>
      <c r="GR67" s="71"/>
      <c r="GS67" s="71"/>
      <c r="GT67" s="71"/>
      <c r="GU67" s="71"/>
      <c r="GV67" s="71"/>
      <c r="GW67" s="71"/>
      <c r="GX67" s="71"/>
      <c r="GY67" s="71"/>
      <c r="GZ67" s="71"/>
      <c r="HA67" s="71"/>
      <c r="HB67" s="71"/>
      <c r="HC67" s="71"/>
      <c r="HD67" s="71"/>
      <c r="HE67" s="71"/>
      <c r="HF67" s="71"/>
      <c r="HG67" s="71"/>
      <c r="HH67" s="71"/>
      <c r="HI67" s="71"/>
      <c r="HJ67" s="71"/>
      <c r="HK67" s="71"/>
      <c r="HL67" s="71"/>
      <c r="HM67" s="71"/>
      <c r="HN67" s="71"/>
      <c r="HO67" s="71"/>
      <c r="HP67" s="71"/>
      <c r="HQ67" s="71"/>
      <c r="HR67" s="71"/>
      <c r="HS67" s="71"/>
      <c r="HT67" s="71"/>
      <c r="HU67" s="71"/>
      <c r="HV67" s="71"/>
      <c r="HW67" s="71"/>
      <c r="HX67" s="71"/>
      <c r="HY67" s="71"/>
      <c r="HZ67" s="71"/>
      <c r="IA67" s="71"/>
      <c r="IB67" s="71"/>
      <c r="IC67" s="71"/>
      <c r="ID67" s="71"/>
      <c r="IE67" s="71"/>
      <c r="IF67" s="71"/>
      <c r="IG67" s="71"/>
      <c r="IH67" s="71"/>
      <c r="II67" s="71"/>
      <c r="IJ67" s="71"/>
      <c r="IK67" s="71"/>
      <c r="IL67" s="71"/>
      <c r="IM67" s="71"/>
      <c r="IN67" s="71"/>
      <c r="IO67" s="71"/>
      <c r="IP67" s="71"/>
      <c r="IQ67" s="71"/>
      <c r="IR67" s="71"/>
      <c r="IS67" s="71"/>
      <c r="IT67" s="71"/>
      <c r="IU67" s="71"/>
      <c r="IV67" s="71"/>
    </row>
    <row r="68" spans="1:256" s="14" customFormat="1" x14ac:dyDescent="0.25">
      <c r="A68" s="36" t="s">
        <v>36</v>
      </c>
      <c r="B68" s="36" t="s">
        <v>139</v>
      </c>
      <c r="C68" s="50"/>
      <c r="D68" s="77">
        <v>43555</v>
      </c>
      <c r="E68" s="52"/>
      <c r="F68" s="22">
        <v>123497.60000000001</v>
      </c>
      <c r="G68" s="130">
        <f t="shared" ref="G68" si="12">H68/F68</f>
        <v>1</v>
      </c>
      <c r="H68" s="22">
        <v>123497.60000000001</v>
      </c>
      <c r="I68" s="101" t="s">
        <v>65</v>
      </c>
      <c r="J68" s="22">
        <v>134933.24</v>
      </c>
      <c r="K68" s="130">
        <f t="shared" si="5"/>
        <v>1</v>
      </c>
      <c r="L68" s="22">
        <v>134933.24</v>
      </c>
      <c r="M68" s="99"/>
      <c r="N68" s="103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1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  <c r="EO68" s="71"/>
      <c r="EP68" s="71"/>
      <c r="EQ68" s="71"/>
      <c r="ER68" s="71"/>
      <c r="ES68" s="71"/>
      <c r="ET68" s="71"/>
      <c r="EU68" s="71"/>
      <c r="EV68" s="71"/>
      <c r="EW68" s="71"/>
      <c r="EX68" s="71"/>
      <c r="EY68" s="71"/>
      <c r="EZ68" s="71"/>
      <c r="FA68" s="71"/>
      <c r="FB68" s="71"/>
      <c r="FC68" s="71"/>
      <c r="FD68" s="71"/>
      <c r="FE68" s="71"/>
      <c r="FF68" s="71"/>
      <c r="FG68" s="71"/>
      <c r="FH68" s="71"/>
      <c r="FI68" s="71"/>
      <c r="FJ68" s="71"/>
      <c r="FK68" s="71"/>
      <c r="FL68" s="71"/>
      <c r="FM68" s="71"/>
      <c r="FN68" s="71"/>
      <c r="FO68" s="71"/>
      <c r="FP68" s="71"/>
      <c r="FQ68" s="71"/>
      <c r="FR68" s="71"/>
      <c r="FS68" s="71"/>
      <c r="FT68" s="71"/>
      <c r="FU68" s="71"/>
      <c r="FV68" s="71"/>
      <c r="FW68" s="71"/>
      <c r="FX68" s="71"/>
      <c r="FY68" s="71"/>
      <c r="FZ68" s="71"/>
      <c r="GA68" s="71"/>
      <c r="GB68" s="71"/>
      <c r="GC68" s="71"/>
      <c r="GD68" s="71"/>
      <c r="GE68" s="71"/>
      <c r="GF68" s="71"/>
      <c r="GG68" s="71"/>
      <c r="GH68" s="71"/>
      <c r="GI68" s="71"/>
      <c r="GJ68" s="71"/>
      <c r="GK68" s="71"/>
      <c r="GL68" s="71"/>
      <c r="GM68" s="71"/>
      <c r="GN68" s="71"/>
      <c r="GO68" s="71"/>
      <c r="GP68" s="71"/>
      <c r="GQ68" s="71"/>
      <c r="GR68" s="71"/>
      <c r="GS68" s="71"/>
      <c r="GT68" s="71"/>
      <c r="GU68" s="71"/>
      <c r="GV68" s="71"/>
      <c r="GW68" s="71"/>
      <c r="GX68" s="71"/>
      <c r="GY68" s="71"/>
      <c r="GZ68" s="71"/>
      <c r="HA68" s="71"/>
      <c r="HB68" s="71"/>
      <c r="HC68" s="71"/>
      <c r="HD68" s="71"/>
      <c r="HE68" s="71"/>
      <c r="HF68" s="71"/>
      <c r="HG68" s="71"/>
      <c r="HH68" s="71"/>
      <c r="HI68" s="71"/>
      <c r="HJ68" s="71"/>
      <c r="HK68" s="71"/>
      <c r="HL68" s="71"/>
      <c r="HM68" s="71"/>
      <c r="HN68" s="71"/>
      <c r="HO68" s="71"/>
      <c r="HP68" s="71"/>
      <c r="HQ68" s="71"/>
      <c r="HR68" s="71"/>
      <c r="HS68" s="71"/>
      <c r="HT68" s="71"/>
      <c r="HU68" s="71"/>
      <c r="HV68" s="71"/>
      <c r="HW68" s="71"/>
      <c r="HX68" s="71"/>
      <c r="HY68" s="71"/>
      <c r="HZ68" s="71"/>
      <c r="IA68" s="71"/>
      <c r="IB68" s="71"/>
      <c r="IC68" s="71"/>
      <c r="ID68" s="71"/>
      <c r="IE68" s="71"/>
      <c r="IF68" s="71"/>
      <c r="IG68" s="71"/>
      <c r="IH68" s="71"/>
      <c r="II68" s="71"/>
      <c r="IJ68" s="71"/>
      <c r="IK68" s="71"/>
      <c r="IL68" s="71"/>
      <c r="IM68" s="71"/>
      <c r="IN68" s="71"/>
      <c r="IO68" s="71"/>
      <c r="IP68" s="71"/>
      <c r="IQ68" s="71"/>
      <c r="IR68" s="71"/>
      <c r="IS68" s="71"/>
      <c r="IT68" s="71"/>
      <c r="IU68" s="71"/>
      <c r="IV68" s="71"/>
    </row>
    <row r="69" spans="1:256" s="14" customFormat="1" ht="11.4" customHeight="1" x14ac:dyDescent="0.25">
      <c r="A69" s="36"/>
      <c r="B69" s="53"/>
      <c r="C69" s="69"/>
      <c r="D69" s="54"/>
      <c r="E69" s="36"/>
      <c r="F69" s="55">
        <f>SUM(F68:F68)</f>
        <v>123497.60000000001</v>
      </c>
      <c r="G69" s="130"/>
      <c r="H69" s="55">
        <f>SUM(H68:H68)</f>
        <v>123497.60000000001</v>
      </c>
      <c r="I69" s="96"/>
      <c r="J69" s="55">
        <f>SUM(J68)</f>
        <v>134933.24</v>
      </c>
      <c r="K69" s="130"/>
      <c r="L69" s="55">
        <f>SUM(L68)</f>
        <v>134933.24</v>
      </c>
      <c r="M69" s="97"/>
      <c r="N69" s="103">
        <f>SUM(L69-H69)</f>
        <v>11435.639999999985</v>
      </c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1"/>
      <c r="CM69" s="71"/>
      <c r="CN69" s="71"/>
      <c r="CO69" s="71"/>
      <c r="CP69" s="71"/>
      <c r="CQ69" s="71"/>
      <c r="CR69" s="71"/>
      <c r="CS69" s="71"/>
      <c r="CT69" s="71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71"/>
      <c r="DL69" s="71"/>
      <c r="DM69" s="71"/>
      <c r="DN69" s="71"/>
      <c r="DO69" s="71"/>
      <c r="DP69" s="71"/>
      <c r="DQ69" s="71"/>
      <c r="DR69" s="71"/>
      <c r="DS69" s="71"/>
      <c r="DT69" s="71"/>
      <c r="DU69" s="71"/>
      <c r="DV69" s="71"/>
      <c r="DW69" s="71"/>
      <c r="DX69" s="71"/>
      <c r="DY69" s="71"/>
      <c r="DZ69" s="71"/>
      <c r="EA69" s="71"/>
      <c r="EB69" s="71"/>
      <c r="EC69" s="71"/>
      <c r="ED69" s="71"/>
      <c r="EE69" s="71"/>
      <c r="EF69" s="71"/>
      <c r="EG69" s="71"/>
      <c r="EH69" s="71"/>
      <c r="EI69" s="71"/>
      <c r="EJ69" s="71"/>
      <c r="EK69" s="71"/>
      <c r="EL69" s="71"/>
      <c r="EM69" s="71"/>
      <c r="EN69" s="71"/>
      <c r="EO69" s="71"/>
      <c r="EP69" s="71"/>
      <c r="EQ69" s="71"/>
      <c r="ER69" s="71"/>
      <c r="ES69" s="71"/>
      <c r="ET69" s="71"/>
      <c r="EU69" s="71"/>
      <c r="EV69" s="71"/>
      <c r="EW69" s="71"/>
      <c r="EX69" s="71"/>
      <c r="EY69" s="71"/>
      <c r="EZ69" s="71"/>
      <c r="FA69" s="71"/>
      <c r="FB69" s="71"/>
      <c r="FC69" s="71"/>
      <c r="FD69" s="71"/>
      <c r="FE69" s="71"/>
      <c r="FF69" s="71"/>
      <c r="FG69" s="71"/>
      <c r="FH69" s="71"/>
      <c r="FI69" s="71"/>
      <c r="FJ69" s="71"/>
      <c r="FK69" s="71"/>
      <c r="FL69" s="71"/>
      <c r="FM69" s="71"/>
      <c r="FN69" s="71"/>
      <c r="FO69" s="71"/>
      <c r="FP69" s="71"/>
      <c r="FQ69" s="71"/>
      <c r="FR69" s="71"/>
      <c r="FS69" s="71"/>
      <c r="FT69" s="71"/>
      <c r="FU69" s="71"/>
      <c r="FV69" s="71"/>
      <c r="FW69" s="71"/>
      <c r="FX69" s="71"/>
      <c r="FY69" s="71"/>
      <c r="FZ69" s="71"/>
      <c r="GA69" s="71"/>
      <c r="GB69" s="71"/>
      <c r="GC69" s="71"/>
      <c r="GD69" s="71"/>
      <c r="GE69" s="71"/>
      <c r="GF69" s="71"/>
      <c r="GG69" s="71"/>
      <c r="GH69" s="71"/>
      <c r="GI69" s="71"/>
      <c r="GJ69" s="71"/>
      <c r="GK69" s="71"/>
      <c r="GL69" s="71"/>
      <c r="GM69" s="71"/>
      <c r="GN69" s="71"/>
      <c r="GO69" s="71"/>
      <c r="GP69" s="71"/>
      <c r="GQ69" s="71"/>
      <c r="GR69" s="71"/>
      <c r="GS69" s="71"/>
      <c r="GT69" s="71"/>
      <c r="GU69" s="71"/>
      <c r="GV69" s="71"/>
      <c r="GW69" s="71"/>
      <c r="GX69" s="71"/>
      <c r="GY69" s="71"/>
      <c r="GZ69" s="71"/>
      <c r="HA69" s="71"/>
      <c r="HB69" s="71"/>
      <c r="HC69" s="71"/>
      <c r="HD69" s="71"/>
      <c r="HE69" s="71"/>
      <c r="HF69" s="71"/>
      <c r="HG69" s="71"/>
      <c r="HH69" s="71"/>
      <c r="HI69" s="71"/>
      <c r="HJ69" s="71"/>
      <c r="HK69" s="71"/>
      <c r="HL69" s="71"/>
      <c r="HM69" s="71"/>
      <c r="HN69" s="71"/>
      <c r="HO69" s="71"/>
      <c r="HP69" s="71"/>
      <c r="HQ69" s="71"/>
      <c r="HR69" s="71"/>
      <c r="HS69" s="71"/>
      <c r="HT69" s="71"/>
      <c r="HU69" s="71"/>
      <c r="HV69" s="71"/>
      <c r="HW69" s="71"/>
      <c r="HX69" s="71"/>
      <c r="HY69" s="71"/>
      <c r="HZ69" s="71"/>
      <c r="IA69" s="71"/>
      <c r="IB69" s="71"/>
      <c r="IC69" s="71"/>
      <c r="ID69" s="71"/>
      <c r="IE69" s="71"/>
      <c r="IF69" s="71"/>
      <c r="IG69" s="71"/>
      <c r="IH69" s="71"/>
      <c r="II69" s="71"/>
      <c r="IJ69" s="71"/>
      <c r="IK69" s="71"/>
      <c r="IL69" s="71"/>
      <c r="IM69" s="71"/>
      <c r="IN69" s="71"/>
      <c r="IO69" s="71"/>
      <c r="IP69" s="71"/>
      <c r="IQ69" s="71"/>
      <c r="IR69" s="71"/>
      <c r="IS69" s="71"/>
      <c r="IT69" s="71"/>
      <c r="IU69" s="71"/>
      <c r="IV69" s="71"/>
    </row>
    <row r="70" spans="1:256" s="14" customFormat="1" ht="12" customHeight="1" x14ac:dyDescent="0.25">
      <c r="A70" s="36"/>
      <c r="B70" s="53"/>
      <c r="C70" s="69"/>
      <c r="D70" s="54"/>
      <c r="E70" s="36"/>
      <c r="F70" s="55"/>
      <c r="G70" s="130"/>
      <c r="H70" s="55"/>
      <c r="I70" s="96"/>
      <c r="J70" s="55"/>
      <c r="K70" s="130"/>
      <c r="L70" s="55"/>
      <c r="M70" s="97"/>
      <c r="N70" s="103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1"/>
      <c r="CM70" s="71"/>
      <c r="CN70" s="71"/>
      <c r="CO70" s="71"/>
      <c r="CP70" s="71"/>
      <c r="CQ70" s="71"/>
      <c r="CR70" s="71"/>
      <c r="CS70" s="71"/>
      <c r="CT70" s="71"/>
      <c r="CU70" s="71"/>
      <c r="CV70" s="71"/>
      <c r="CW70" s="71"/>
      <c r="CX70" s="71"/>
      <c r="CY70" s="71"/>
      <c r="CZ70" s="71"/>
      <c r="DA70" s="71"/>
      <c r="DB70" s="71"/>
      <c r="DC70" s="71"/>
      <c r="DD70" s="71"/>
      <c r="DE70" s="71"/>
      <c r="DF70" s="71"/>
      <c r="DG70" s="71"/>
      <c r="DH70" s="71"/>
      <c r="DI70" s="71"/>
      <c r="DJ70" s="71"/>
      <c r="DK70" s="71"/>
      <c r="DL70" s="71"/>
      <c r="DM70" s="71"/>
      <c r="DN70" s="71"/>
      <c r="DO70" s="71"/>
      <c r="DP70" s="71"/>
      <c r="DQ70" s="71"/>
      <c r="DR70" s="71"/>
      <c r="DS70" s="71"/>
      <c r="DT70" s="71"/>
      <c r="DU70" s="71"/>
      <c r="DV70" s="71"/>
      <c r="DW70" s="71"/>
      <c r="DX70" s="71"/>
      <c r="DY70" s="71"/>
      <c r="DZ70" s="71"/>
      <c r="EA70" s="71"/>
      <c r="EB70" s="71"/>
      <c r="EC70" s="71"/>
      <c r="ED70" s="71"/>
      <c r="EE70" s="71"/>
      <c r="EF70" s="71"/>
      <c r="EG70" s="71"/>
      <c r="EH70" s="71"/>
      <c r="EI70" s="71"/>
      <c r="EJ70" s="71"/>
      <c r="EK70" s="71"/>
      <c r="EL70" s="71"/>
      <c r="EM70" s="71"/>
      <c r="EN70" s="71"/>
      <c r="EO70" s="71"/>
      <c r="EP70" s="71"/>
      <c r="EQ70" s="71"/>
      <c r="ER70" s="71"/>
      <c r="ES70" s="71"/>
      <c r="ET70" s="71"/>
      <c r="EU70" s="71"/>
      <c r="EV70" s="71"/>
      <c r="EW70" s="71"/>
      <c r="EX70" s="71"/>
      <c r="EY70" s="71"/>
      <c r="EZ70" s="71"/>
      <c r="FA70" s="71"/>
      <c r="FB70" s="71"/>
      <c r="FC70" s="71"/>
      <c r="FD70" s="71"/>
      <c r="FE70" s="71"/>
      <c r="FF70" s="71"/>
      <c r="FG70" s="71"/>
      <c r="FH70" s="71"/>
      <c r="FI70" s="71"/>
      <c r="FJ70" s="71"/>
      <c r="FK70" s="71"/>
      <c r="FL70" s="71"/>
      <c r="FM70" s="71"/>
      <c r="FN70" s="71"/>
      <c r="FO70" s="71"/>
      <c r="FP70" s="71"/>
      <c r="FQ70" s="71"/>
      <c r="FR70" s="71"/>
      <c r="FS70" s="71"/>
      <c r="FT70" s="71"/>
      <c r="FU70" s="71"/>
      <c r="FV70" s="71"/>
      <c r="FW70" s="71"/>
      <c r="FX70" s="71"/>
      <c r="FY70" s="71"/>
      <c r="FZ70" s="71"/>
      <c r="GA70" s="71"/>
      <c r="GB70" s="71"/>
      <c r="GC70" s="71"/>
      <c r="GD70" s="71"/>
      <c r="GE70" s="71"/>
      <c r="GF70" s="71"/>
      <c r="GG70" s="71"/>
      <c r="GH70" s="71"/>
      <c r="GI70" s="71"/>
      <c r="GJ70" s="71"/>
      <c r="GK70" s="71"/>
      <c r="GL70" s="71"/>
      <c r="GM70" s="71"/>
      <c r="GN70" s="71"/>
      <c r="GO70" s="71"/>
      <c r="GP70" s="71"/>
      <c r="GQ70" s="71"/>
      <c r="GR70" s="71"/>
      <c r="GS70" s="71"/>
      <c r="GT70" s="71"/>
      <c r="GU70" s="71"/>
      <c r="GV70" s="71"/>
      <c r="GW70" s="71"/>
      <c r="GX70" s="71"/>
      <c r="GY70" s="71"/>
      <c r="GZ70" s="71"/>
      <c r="HA70" s="71"/>
      <c r="HB70" s="71"/>
      <c r="HC70" s="71"/>
      <c r="HD70" s="71"/>
      <c r="HE70" s="71"/>
      <c r="HF70" s="71"/>
      <c r="HG70" s="71"/>
      <c r="HH70" s="71"/>
      <c r="HI70" s="71"/>
      <c r="HJ70" s="71"/>
      <c r="HK70" s="71"/>
      <c r="HL70" s="71"/>
      <c r="HM70" s="71"/>
      <c r="HN70" s="71"/>
      <c r="HO70" s="71"/>
      <c r="HP70" s="71"/>
      <c r="HQ70" s="71"/>
      <c r="HR70" s="71"/>
      <c r="HS70" s="71"/>
      <c r="HT70" s="71"/>
      <c r="HU70" s="71"/>
      <c r="HV70" s="71"/>
      <c r="HW70" s="71"/>
      <c r="HX70" s="71"/>
      <c r="HY70" s="71"/>
      <c r="HZ70" s="71"/>
      <c r="IA70" s="71"/>
      <c r="IB70" s="71"/>
      <c r="IC70" s="71"/>
      <c r="ID70" s="71"/>
      <c r="IE70" s="71"/>
      <c r="IF70" s="71"/>
      <c r="IG70" s="71"/>
      <c r="IH70" s="71"/>
      <c r="II70" s="71"/>
      <c r="IJ70" s="71"/>
      <c r="IK70" s="71"/>
      <c r="IL70" s="71"/>
      <c r="IM70" s="71"/>
      <c r="IN70" s="71"/>
      <c r="IO70" s="71"/>
      <c r="IP70" s="71"/>
      <c r="IQ70" s="71"/>
      <c r="IR70" s="71"/>
      <c r="IS70" s="71"/>
      <c r="IT70" s="71"/>
      <c r="IU70" s="71"/>
      <c r="IV70" s="71"/>
    </row>
    <row r="71" spans="1:256" s="14" customFormat="1" x14ac:dyDescent="0.25">
      <c r="A71" s="36" t="s">
        <v>37</v>
      </c>
      <c r="B71" s="36" t="s">
        <v>139</v>
      </c>
      <c r="C71" s="50"/>
      <c r="D71" s="77">
        <v>43555</v>
      </c>
      <c r="E71" s="52"/>
      <c r="F71" s="22">
        <v>2207348.65</v>
      </c>
      <c r="G71" s="130">
        <f t="shared" ref="G71" si="13">H71/F71</f>
        <v>1</v>
      </c>
      <c r="H71" s="22">
        <v>2207348.65</v>
      </c>
      <c r="I71" s="101" t="s">
        <v>65</v>
      </c>
      <c r="J71" s="22">
        <v>1885788.28</v>
      </c>
      <c r="K71" s="130">
        <f t="shared" si="5"/>
        <v>1</v>
      </c>
      <c r="L71" s="22">
        <v>1885788.28</v>
      </c>
      <c r="M71" s="99"/>
      <c r="N71" s="103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1"/>
      <c r="CA71" s="71"/>
      <c r="CB71" s="71"/>
      <c r="CC71" s="71"/>
      <c r="CD71" s="71"/>
      <c r="CE71" s="71"/>
      <c r="CF71" s="71"/>
      <c r="CG71" s="71"/>
      <c r="CH71" s="71"/>
      <c r="CI71" s="71"/>
      <c r="CJ71" s="71"/>
      <c r="CK71" s="71"/>
      <c r="CL71" s="71"/>
      <c r="CM71" s="71"/>
      <c r="CN71" s="71"/>
      <c r="CO71" s="71"/>
      <c r="CP71" s="71"/>
      <c r="CQ71" s="71"/>
      <c r="CR71" s="71"/>
      <c r="CS71" s="71"/>
      <c r="CT71" s="71"/>
      <c r="CU71" s="71"/>
      <c r="CV71" s="71"/>
      <c r="CW71" s="71"/>
      <c r="CX71" s="71"/>
      <c r="CY71" s="71"/>
      <c r="CZ71" s="71"/>
      <c r="DA71" s="71"/>
      <c r="DB71" s="71"/>
      <c r="DC71" s="71"/>
      <c r="DD71" s="71"/>
      <c r="DE71" s="71"/>
      <c r="DF71" s="71"/>
      <c r="DG71" s="71"/>
      <c r="DH71" s="71"/>
      <c r="DI71" s="71"/>
      <c r="DJ71" s="71"/>
      <c r="DK71" s="71"/>
      <c r="DL71" s="71"/>
      <c r="DM71" s="71"/>
      <c r="DN71" s="71"/>
      <c r="DO71" s="71"/>
      <c r="DP71" s="71"/>
      <c r="DQ71" s="71"/>
      <c r="DR71" s="71"/>
      <c r="DS71" s="71"/>
      <c r="DT71" s="71"/>
      <c r="DU71" s="71"/>
      <c r="DV71" s="71"/>
      <c r="DW71" s="71"/>
      <c r="DX71" s="71"/>
      <c r="DY71" s="71"/>
      <c r="DZ71" s="71"/>
      <c r="EA71" s="71"/>
      <c r="EB71" s="71"/>
      <c r="EC71" s="71"/>
      <c r="ED71" s="71"/>
      <c r="EE71" s="71"/>
      <c r="EF71" s="71"/>
      <c r="EG71" s="71"/>
      <c r="EH71" s="71"/>
      <c r="EI71" s="71"/>
      <c r="EJ71" s="71"/>
      <c r="EK71" s="71"/>
      <c r="EL71" s="71"/>
      <c r="EM71" s="71"/>
      <c r="EN71" s="71"/>
      <c r="EO71" s="71"/>
      <c r="EP71" s="71"/>
      <c r="EQ71" s="71"/>
      <c r="ER71" s="71"/>
      <c r="ES71" s="71"/>
      <c r="ET71" s="71"/>
      <c r="EU71" s="71"/>
      <c r="EV71" s="71"/>
      <c r="EW71" s="71"/>
      <c r="EX71" s="71"/>
      <c r="EY71" s="71"/>
      <c r="EZ71" s="71"/>
      <c r="FA71" s="71"/>
      <c r="FB71" s="71"/>
      <c r="FC71" s="71"/>
      <c r="FD71" s="71"/>
      <c r="FE71" s="71"/>
      <c r="FF71" s="71"/>
      <c r="FG71" s="71"/>
      <c r="FH71" s="71"/>
      <c r="FI71" s="71"/>
      <c r="FJ71" s="71"/>
      <c r="FK71" s="71"/>
      <c r="FL71" s="71"/>
      <c r="FM71" s="71"/>
      <c r="FN71" s="71"/>
      <c r="FO71" s="71"/>
      <c r="FP71" s="71"/>
      <c r="FQ71" s="71"/>
      <c r="FR71" s="71"/>
      <c r="FS71" s="71"/>
      <c r="FT71" s="71"/>
      <c r="FU71" s="71"/>
      <c r="FV71" s="71"/>
      <c r="FW71" s="71"/>
      <c r="FX71" s="71"/>
      <c r="FY71" s="71"/>
      <c r="FZ71" s="71"/>
      <c r="GA71" s="71"/>
      <c r="GB71" s="71"/>
      <c r="GC71" s="71"/>
      <c r="GD71" s="71"/>
      <c r="GE71" s="71"/>
      <c r="GF71" s="71"/>
      <c r="GG71" s="71"/>
      <c r="GH71" s="71"/>
      <c r="GI71" s="71"/>
      <c r="GJ71" s="71"/>
      <c r="GK71" s="71"/>
      <c r="GL71" s="71"/>
      <c r="GM71" s="71"/>
      <c r="GN71" s="71"/>
      <c r="GO71" s="71"/>
      <c r="GP71" s="71"/>
      <c r="GQ71" s="71"/>
      <c r="GR71" s="71"/>
      <c r="GS71" s="71"/>
      <c r="GT71" s="71"/>
      <c r="GU71" s="71"/>
      <c r="GV71" s="71"/>
      <c r="GW71" s="71"/>
      <c r="GX71" s="71"/>
      <c r="GY71" s="71"/>
      <c r="GZ71" s="71"/>
      <c r="HA71" s="71"/>
      <c r="HB71" s="71"/>
      <c r="HC71" s="71"/>
      <c r="HD71" s="71"/>
      <c r="HE71" s="71"/>
      <c r="HF71" s="71"/>
      <c r="HG71" s="71"/>
      <c r="HH71" s="71"/>
      <c r="HI71" s="71"/>
      <c r="HJ71" s="71"/>
      <c r="HK71" s="71"/>
      <c r="HL71" s="71"/>
      <c r="HM71" s="71"/>
      <c r="HN71" s="71"/>
      <c r="HO71" s="71"/>
      <c r="HP71" s="71"/>
      <c r="HQ71" s="71"/>
      <c r="HR71" s="71"/>
      <c r="HS71" s="71"/>
      <c r="HT71" s="71"/>
      <c r="HU71" s="71"/>
      <c r="HV71" s="71"/>
      <c r="HW71" s="71"/>
      <c r="HX71" s="71"/>
      <c r="HY71" s="71"/>
      <c r="HZ71" s="71"/>
      <c r="IA71" s="71"/>
      <c r="IB71" s="71"/>
      <c r="IC71" s="71"/>
      <c r="ID71" s="71"/>
      <c r="IE71" s="71"/>
      <c r="IF71" s="71"/>
      <c r="IG71" s="71"/>
      <c r="IH71" s="71"/>
      <c r="II71" s="71"/>
      <c r="IJ71" s="71"/>
      <c r="IK71" s="71"/>
      <c r="IL71" s="71"/>
      <c r="IM71" s="71"/>
      <c r="IN71" s="71"/>
      <c r="IO71" s="71"/>
      <c r="IP71" s="71"/>
      <c r="IQ71" s="71"/>
      <c r="IR71" s="71"/>
      <c r="IS71" s="71"/>
      <c r="IT71" s="71"/>
      <c r="IU71" s="71"/>
      <c r="IV71" s="71"/>
    </row>
    <row r="72" spans="1:256" s="14" customFormat="1" ht="13.5" customHeight="1" x14ac:dyDescent="0.25">
      <c r="A72" s="36"/>
      <c r="B72" s="36" t="s">
        <v>139</v>
      </c>
      <c r="C72" s="50"/>
      <c r="D72" s="78"/>
      <c r="E72" s="36"/>
      <c r="F72" s="55">
        <f>SUM(F71)</f>
        <v>2207348.65</v>
      </c>
      <c r="G72" s="130"/>
      <c r="H72" s="55">
        <f>SUM(H71)</f>
        <v>2207348.65</v>
      </c>
      <c r="I72" s="96"/>
      <c r="J72" s="55">
        <f>SUM(J71)</f>
        <v>1885788.28</v>
      </c>
      <c r="K72" s="130"/>
      <c r="L72" s="55">
        <f>SUM(L71)</f>
        <v>1885788.28</v>
      </c>
      <c r="M72" s="97"/>
      <c r="N72" s="103">
        <f>SUM(L72-H72)</f>
        <v>-321560.36999999988</v>
      </c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1"/>
      <c r="CA72" s="71"/>
      <c r="CB72" s="71"/>
      <c r="CC72" s="71"/>
      <c r="CD72" s="71"/>
      <c r="CE72" s="71"/>
      <c r="CF72" s="71"/>
      <c r="CG72" s="71"/>
      <c r="CH72" s="71"/>
      <c r="CI72" s="71"/>
      <c r="CJ72" s="71"/>
      <c r="CK72" s="71"/>
      <c r="CL72" s="71"/>
      <c r="CM72" s="71"/>
      <c r="CN72" s="71"/>
      <c r="CO72" s="71"/>
      <c r="CP72" s="71"/>
      <c r="CQ72" s="71"/>
      <c r="CR72" s="71"/>
      <c r="CS72" s="71"/>
      <c r="CT72" s="71"/>
      <c r="CU72" s="71"/>
      <c r="CV72" s="71"/>
      <c r="CW72" s="71"/>
      <c r="CX72" s="71"/>
      <c r="CY72" s="71"/>
      <c r="CZ72" s="71"/>
      <c r="DA72" s="71"/>
      <c r="DB72" s="71"/>
      <c r="DC72" s="71"/>
      <c r="DD72" s="71"/>
      <c r="DE72" s="71"/>
      <c r="DF72" s="71"/>
      <c r="DG72" s="71"/>
      <c r="DH72" s="71"/>
      <c r="DI72" s="71"/>
      <c r="DJ72" s="71"/>
      <c r="DK72" s="71"/>
      <c r="DL72" s="71"/>
      <c r="DM72" s="71"/>
      <c r="DN72" s="71"/>
      <c r="DO72" s="71"/>
      <c r="DP72" s="71"/>
      <c r="DQ72" s="71"/>
      <c r="DR72" s="71"/>
      <c r="DS72" s="71"/>
      <c r="DT72" s="71"/>
      <c r="DU72" s="71"/>
      <c r="DV72" s="71"/>
      <c r="DW72" s="71"/>
      <c r="DX72" s="71"/>
      <c r="DY72" s="71"/>
      <c r="DZ72" s="71"/>
      <c r="EA72" s="71"/>
      <c r="EB72" s="71"/>
      <c r="EC72" s="71"/>
      <c r="ED72" s="71"/>
      <c r="EE72" s="71"/>
      <c r="EF72" s="71"/>
      <c r="EG72" s="71"/>
      <c r="EH72" s="71"/>
      <c r="EI72" s="71"/>
      <c r="EJ72" s="71"/>
      <c r="EK72" s="71"/>
      <c r="EL72" s="71"/>
      <c r="EM72" s="71"/>
      <c r="EN72" s="71"/>
      <c r="EO72" s="71"/>
      <c r="EP72" s="71"/>
      <c r="EQ72" s="71"/>
      <c r="ER72" s="71"/>
      <c r="ES72" s="71"/>
      <c r="ET72" s="71"/>
      <c r="EU72" s="71"/>
      <c r="EV72" s="71"/>
      <c r="EW72" s="71"/>
      <c r="EX72" s="71"/>
      <c r="EY72" s="71"/>
      <c r="EZ72" s="71"/>
      <c r="FA72" s="71"/>
      <c r="FB72" s="71"/>
      <c r="FC72" s="71"/>
      <c r="FD72" s="71"/>
      <c r="FE72" s="71"/>
      <c r="FF72" s="71"/>
      <c r="FG72" s="71"/>
      <c r="FH72" s="71"/>
      <c r="FI72" s="71"/>
      <c r="FJ72" s="71"/>
      <c r="FK72" s="71"/>
      <c r="FL72" s="71"/>
      <c r="FM72" s="71"/>
      <c r="FN72" s="71"/>
      <c r="FO72" s="71"/>
      <c r="FP72" s="71"/>
      <c r="FQ72" s="71"/>
      <c r="FR72" s="71"/>
      <c r="FS72" s="71"/>
      <c r="FT72" s="71"/>
      <c r="FU72" s="71"/>
      <c r="FV72" s="71"/>
      <c r="FW72" s="71"/>
      <c r="FX72" s="71"/>
      <c r="FY72" s="71"/>
      <c r="FZ72" s="71"/>
      <c r="GA72" s="71"/>
      <c r="GB72" s="71"/>
      <c r="GC72" s="71"/>
      <c r="GD72" s="71"/>
      <c r="GE72" s="71"/>
      <c r="GF72" s="71"/>
      <c r="GG72" s="71"/>
      <c r="GH72" s="71"/>
      <c r="GI72" s="71"/>
      <c r="GJ72" s="71"/>
      <c r="GK72" s="71"/>
      <c r="GL72" s="71"/>
      <c r="GM72" s="71"/>
      <c r="GN72" s="71"/>
      <c r="GO72" s="71"/>
      <c r="GP72" s="71"/>
      <c r="GQ72" s="71"/>
      <c r="GR72" s="71"/>
      <c r="GS72" s="71"/>
      <c r="GT72" s="71"/>
      <c r="GU72" s="71"/>
      <c r="GV72" s="71"/>
      <c r="GW72" s="71"/>
      <c r="GX72" s="71"/>
      <c r="GY72" s="71"/>
      <c r="GZ72" s="71"/>
      <c r="HA72" s="71"/>
      <c r="HB72" s="71"/>
      <c r="HC72" s="71"/>
      <c r="HD72" s="71"/>
      <c r="HE72" s="71"/>
      <c r="HF72" s="71"/>
      <c r="HG72" s="71"/>
      <c r="HH72" s="71"/>
      <c r="HI72" s="71"/>
      <c r="HJ72" s="71"/>
      <c r="HK72" s="71"/>
      <c r="HL72" s="71"/>
      <c r="HM72" s="71"/>
      <c r="HN72" s="71"/>
      <c r="HO72" s="71"/>
      <c r="HP72" s="71"/>
      <c r="HQ72" s="71"/>
      <c r="HR72" s="71"/>
      <c r="HS72" s="71"/>
      <c r="HT72" s="71"/>
      <c r="HU72" s="71"/>
      <c r="HV72" s="71"/>
      <c r="HW72" s="71"/>
      <c r="HX72" s="71"/>
      <c r="HY72" s="71"/>
      <c r="HZ72" s="71"/>
      <c r="IA72" s="71"/>
      <c r="IB72" s="71"/>
      <c r="IC72" s="71"/>
      <c r="ID72" s="71"/>
      <c r="IE72" s="71"/>
      <c r="IF72" s="71"/>
      <c r="IG72" s="71"/>
      <c r="IH72" s="71"/>
      <c r="II72" s="71"/>
      <c r="IJ72" s="71"/>
      <c r="IK72" s="71"/>
      <c r="IL72" s="71"/>
      <c r="IM72" s="71"/>
      <c r="IN72" s="71"/>
      <c r="IO72" s="71"/>
      <c r="IP72" s="71"/>
      <c r="IQ72" s="71"/>
      <c r="IR72" s="71"/>
      <c r="IS72" s="71"/>
      <c r="IT72" s="71"/>
      <c r="IU72" s="71"/>
      <c r="IV72" s="71"/>
    </row>
    <row r="73" spans="1:256" s="14" customFormat="1" ht="13.5" customHeight="1" x14ac:dyDescent="0.25">
      <c r="A73" s="36"/>
      <c r="B73" s="36"/>
      <c r="C73" s="50"/>
      <c r="D73" s="78"/>
      <c r="E73" s="36"/>
      <c r="F73" s="55"/>
      <c r="G73" s="130"/>
      <c r="H73" s="55"/>
      <c r="I73" s="96"/>
      <c r="J73" s="55"/>
      <c r="K73" s="130"/>
      <c r="L73" s="55"/>
      <c r="M73" s="97"/>
      <c r="N73" s="103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1"/>
      <c r="CA73" s="71"/>
      <c r="CB73" s="71"/>
      <c r="CC73" s="71"/>
      <c r="CD73" s="71"/>
      <c r="CE73" s="71"/>
      <c r="CF73" s="71"/>
      <c r="CG73" s="71"/>
      <c r="CH73" s="71"/>
      <c r="CI73" s="71"/>
      <c r="CJ73" s="71"/>
      <c r="CK73" s="71"/>
      <c r="CL73" s="71"/>
      <c r="CM73" s="71"/>
      <c r="CN73" s="71"/>
      <c r="CO73" s="71"/>
      <c r="CP73" s="71"/>
      <c r="CQ73" s="71"/>
      <c r="CR73" s="71"/>
      <c r="CS73" s="71"/>
      <c r="CT73" s="71"/>
      <c r="CU73" s="71"/>
      <c r="CV73" s="71"/>
      <c r="CW73" s="71"/>
      <c r="CX73" s="71"/>
      <c r="CY73" s="71"/>
      <c r="CZ73" s="71"/>
      <c r="DA73" s="71"/>
      <c r="DB73" s="71"/>
      <c r="DC73" s="71"/>
      <c r="DD73" s="71"/>
      <c r="DE73" s="71"/>
      <c r="DF73" s="71"/>
      <c r="DG73" s="71"/>
      <c r="DH73" s="71"/>
      <c r="DI73" s="71"/>
      <c r="DJ73" s="71"/>
      <c r="DK73" s="71"/>
      <c r="DL73" s="71"/>
      <c r="DM73" s="71"/>
      <c r="DN73" s="71"/>
      <c r="DO73" s="71"/>
      <c r="DP73" s="71"/>
      <c r="DQ73" s="71"/>
      <c r="DR73" s="71"/>
      <c r="DS73" s="71"/>
      <c r="DT73" s="71"/>
      <c r="DU73" s="71"/>
      <c r="DV73" s="71"/>
      <c r="DW73" s="71"/>
      <c r="DX73" s="71"/>
      <c r="DY73" s="71"/>
      <c r="DZ73" s="71"/>
      <c r="EA73" s="71"/>
      <c r="EB73" s="71"/>
      <c r="EC73" s="71"/>
      <c r="ED73" s="71"/>
      <c r="EE73" s="71"/>
      <c r="EF73" s="71"/>
      <c r="EG73" s="71"/>
      <c r="EH73" s="71"/>
      <c r="EI73" s="71"/>
      <c r="EJ73" s="71"/>
      <c r="EK73" s="71"/>
      <c r="EL73" s="71"/>
      <c r="EM73" s="71"/>
      <c r="EN73" s="71"/>
      <c r="EO73" s="71"/>
      <c r="EP73" s="71"/>
      <c r="EQ73" s="71"/>
      <c r="ER73" s="71"/>
      <c r="ES73" s="71"/>
      <c r="ET73" s="71"/>
      <c r="EU73" s="71"/>
      <c r="EV73" s="71"/>
      <c r="EW73" s="71"/>
      <c r="EX73" s="71"/>
      <c r="EY73" s="71"/>
      <c r="EZ73" s="71"/>
      <c r="FA73" s="71"/>
      <c r="FB73" s="71"/>
      <c r="FC73" s="71"/>
      <c r="FD73" s="71"/>
      <c r="FE73" s="71"/>
      <c r="FF73" s="71"/>
      <c r="FG73" s="71"/>
      <c r="FH73" s="71"/>
      <c r="FI73" s="71"/>
      <c r="FJ73" s="71"/>
      <c r="FK73" s="71"/>
      <c r="FL73" s="71"/>
      <c r="FM73" s="71"/>
      <c r="FN73" s="71"/>
      <c r="FO73" s="71"/>
      <c r="FP73" s="71"/>
      <c r="FQ73" s="71"/>
      <c r="FR73" s="71"/>
      <c r="FS73" s="71"/>
      <c r="FT73" s="71"/>
      <c r="FU73" s="71"/>
      <c r="FV73" s="71"/>
      <c r="FW73" s="71"/>
      <c r="FX73" s="71"/>
      <c r="FY73" s="71"/>
      <c r="FZ73" s="71"/>
      <c r="GA73" s="71"/>
      <c r="GB73" s="71"/>
      <c r="GC73" s="71"/>
      <c r="GD73" s="71"/>
      <c r="GE73" s="71"/>
      <c r="GF73" s="71"/>
      <c r="GG73" s="71"/>
      <c r="GH73" s="71"/>
      <c r="GI73" s="71"/>
      <c r="GJ73" s="71"/>
      <c r="GK73" s="71"/>
      <c r="GL73" s="71"/>
      <c r="GM73" s="71"/>
      <c r="GN73" s="71"/>
      <c r="GO73" s="71"/>
      <c r="GP73" s="71"/>
      <c r="GQ73" s="71"/>
      <c r="GR73" s="71"/>
      <c r="GS73" s="71"/>
      <c r="GT73" s="71"/>
      <c r="GU73" s="71"/>
      <c r="GV73" s="71"/>
      <c r="GW73" s="71"/>
      <c r="GX73" s="71"/>
      <c r="GY73" s="71"/>
      <c r="GZ73" s="71"/>
      <c r="HA73" s="71"/>
      <c r="HB73" s="71"/>
      <c r="HC73" s="71"/>
      <c r="HD73" s="71"/>
      <c r="HE73" s="71"/>
      <c r="HF73" s="71"/>
      <c r="HG73" s="71"/>
      <c r="HH73" s="71"/>
      <c r="HI73" s="71"/>
      <c r="HJ73" s="71"/>
      <c r="HK73" s="71"/>
      <c r="HL73" s="71"/>
      <c r="HM73" s="71"/>
      <c r="HN73" s="71"/>
      <c r="HO73" s="71"/>
      <c r="HP73" s="71"/>
      <c r="HQ73" s="71"/>
      <c r="HR73" s="71"/>
      <c r="HS73" s="71"/>
      <c r="HT73" s="71"/>
      <c r="HU73" s="71"/>
      <c r="HV73" s="71"/>
      <c r="HW73" s="71"/>
      <c r="HX73" s="71"/>
      <c r="HY73" s="71"/>
      <c r="HZ73" s="71"/>
      <c r="IA73" s="71"/>
      <c r="IB73" s="71"/>
      <c r="IC73" s="71"/>
      <c r="ID73" s="71"/>
      <c r="IE73" s="71"/>
      <c r="IF73" s="71"/>
      <c r="IG73" s="71"/>
      <c r="IH73" s="71"/>
      <c r="II73" s="71"/>
      <c r="IJ73" s="71"/>
      <c r="IK73" s="71"/>
      <c r="IL73" s="71"/>
      <c r="IM73" s="71"/>
      <c r="IN73" s="71"/>
      <c r="IO73" s="71"/>
      <c r="IP73" s="71"/>
      <c r="IQ73" s="71"/>
      <c r="IR73" s="71"/>
      <c r="IS73" s="71"/>
      <c r="IT73" s="71"/>
      <c r="IU73" s="71"/>
      <c r="IV73" s="71"/>
    </row>
    <row r="74" spans="1:256" x14ac:dyDescent="0.25">
      <c r="A74" s="47" t="s">
        <v>131</v>
      </c>
      <c r="B74" s="47" t="s">
        <v>139</v>
      </c>
      <c r="D74" s="77">
        <v>43555</v>
      </c>
      <c r="F74" s="22">
        <v>346947.01</v>
      </c>
      <c r="G74" s="130">
        <f t="shared" ref="G74:G77" si="14">H74/F74</f>
        <v>1</v>
      </c>
      <c r="H74" s="22">
        <v>346947.01</v>
      </c>
      <c r="I74" s="96" t="s">
        <v>65</v>
      </c>
      <c r="J74" s="22">
        <v>68413.95</v>
      </c>
      <c r="K74" s="130">
        <f t="shared" ref="K74:K75" si="15">L74/J74</f>
        <v>1</v>
      </c>
      <c r="L74" s="22">
        <v>68413.95</v>
      </c>
      <c r="M74" s="96"/>
    </row>
    <row r="75" spans="1:256" x14ac:dyDescent="0.25">
      <c r="B75" s="47" t="s">
        <v>125</v>
      </c>
      <c r="D75" s="77">
        <v>43555</v>
      </c>
      <c r="F75" s="22">
        <v>29561196.59</v>
      </c>
      <c r="G75" s="130">
        <f t="shared" si="14"/>
        <v>1</v>
      </c>
      <c r="H75" s="22">
        <v>29561196.59</v>
      </c>
      <c r="I75" s="96" t="s">
        <v>65</v>
      </c>
      <c r="J75" s="22">
        <v>28747958.82</v>
      </c>
      <c r="K75" s="130">
        <f t="shared" si="15"/>
        <v>1</v>
      </c>
      <c r="L75" s="22">
        <v>28747958.82</v>
      </c>
      <c r="M75" s="96"/>
    </row>
    <row r="76" spans="1:256" x14ac:dyDescent="0.25">
      <c r="B76" s="47" t="s">
        <v>132</v>
      </c>
      <c r="D76" s="54">
        <v>43586</v>
      </c>
      <c r="F76" s="22">
        <v>0</v>
      </c>
      <c r="G76" s="130"/>
      <c r="H76" s="22">
        <v>0</v>
      </c>
      <c r="I76" s="96" t="s">
        <v>65</v>
      </c>
      <c r="J76" s="22">
        <v>10000000</v>
      </c>
      <c r="K76" s="130">
        <f>L75/J75</f>
        <v>1</v>
      </c>
      <c r="L76" s="22">
        <v>10000000</v>
      </c>
      <c r="M76" s="96"/>
    </row>
    <row r="77" spans="1:256" x14ac:dyDescent="0.25">
      <c r="B77" s="47" t="s">
        <v>132</v>
      </c>
      <c r="D77" s="54" t="s">
        <v>181</v>
      </c>
      <c r="F77" s="22">
        <v>10000000</v>
      </c>
      <c r="G77" s="130">
        <f t="shared" si="14"/>
        <v>1</v>
      </c>
      <c r="H77" s="22">
        <v>10000000</v>
      </c>
      <c r="I77" s="96" t="s">
        <v>65</v>
      </c>
      <c r="J77" s="22">
        <v>0</v>
      </c>
      <c r="K77" s="130">
        <f>L76/J76</f>
        <v>1</v>
      </c>
      <c r="L77" s="22">
        <v>0</v>
      </c>
      <c r="M77" s="96"/>
    </row>
    <row r="78" spans="1:256" x14ac:dyDescent="0.25">
      <c r="F78" s="55">
        <f>SUM(F74:F77)</f>
        <v>39908143.600000001</v>
      </c>
      <c r="G78" s="130"/>
      <c r="H78" s="55">
        <f>SUM(H74:H77)</f>
        <v>39908143.600000001</v>
      </c>
      <c r="I78" s="96"/>
      <c r="J78" s="55">
        <f>SUM(J74:J77)</f>
        <v>38816372.769999996</v>
      </c>
      <c r="K78" s="130"/>
      <c r="L78" s="55">
        <f>SUM(L74:L77)</f>
        <v>38816372.769999996</v>
      </c>
      <c r="M78" s="96"/>
      <c r="N78" s="103">
        <f t="shared" ref="N78" si="16">SUM(L78-H78)</f>
        <v>-1091770.8300000057</v>
      </c>
    </row>
    <row r="79" spans="1:256" x14ac:dyDescent="0.25">
      <c r="F79" s="55"/>
      <c r="G79" s="130"/>
      <c r="H79" s="55"/>
      <c r="I79" s="96"/>
      <c r="J79" s="55"/>
      <c r="K79" s="130"/>
      <c r="L79" s="55"/>
      <c r="M79" s="96"/>
    </row>
    <row r="80" spans="1:256" s="86" customFormat="1" ht="15" customHeight="1" x14ac:dyDescent="0.25">
      <c r="A80" s="82"/>
      <c r="B80" s="82"/>
      <c r="C80" s="82"/>
      <c r="D80" s="85"/>
      <c r="E80" s="85"/>
      <c r="G80" s="90">
        <v>43435</v>
      </c>
      <c r="I80" s="96"/>
      <c r="K80" s="90">
        <v>43525</v>
      </c>
      <c r="M80" s="96"/>
      <c r="N80" s="103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  <c r="BW80" s="91"/>
      <c r="BX80" s="91"/>
      <c r="BY80" s="91"/>
      <c r="BZ80" s="91"/>
      <c r="CA80" s="91"/>
      <c r="CB80" s="91"/>
      <c r="CC80" s="91"/>
      <c r="CD80" s="91"/>
      <c r="CE80" s="91"/>
      <c r="CF80" s="91"/>
      <c r="CG80" s="91"/>
      <c r="CH80" s="91"/>
      <c r="CI80" s="91"/>
      <c r="CJ80" s="91"/>
      <c r="CK80" s="91"/>
      <c r="CL80" s="91"/>
      <c r="CM80" s="91"/>
      <c r="CN80" s="91"/>
      <c r="CO80" s="91"/>
      <c r="CP80" s="91"/>
      <c r="CQ80" s="91"/>
      <c r="CR80" s="91"/>
      <c r="CS80" s="91"/>
      <c r="CT80" s="91"/>
      <c r="CU80" s="91"/>
      <c r="CV80" s="91"/>
      <c r="CW80" s="91"/>
      <c r="CX80" s="91"/>
      <c r="CY80" s="91"/>
      <c r="CZ80" s="91"/>
      <c r="DA80" s="91"/>
      <c r="DB80" s="91"/>
      <c r="DC80" s="91"/>
      <c r="DD80" s="91"/>
      <c r="DE80" s="91"/>
      <c r="DF80" s="91"/>
      <c r="DG80" s="91"/>
      <c r="DH80" s="91"/>
      <c r="DI80" s="91"/>
      <c r="DJ80" s="91"/>
      <c r="DK80" s="91"/>
      <c r="DL80" s="91"/>
      <c r="DM80" s="91"/>
      <c r="DN80" s="91"/>
      <c r="DO80" s="91"/>
      <c r="DP80" s="91"/>
      <c r="DQ80" s="91"/>
      <c r="DR80" s="91"/>
      <c r="DS80" s="91"/>
      <c r="DT80" s="91"/>
      <c r="DU80" s="91"/>
      <c r="DV80" s="91"/>
      <c r="DW80" s="91"/>
      <c r="DX80" s="91"/>
      <c r="DY80" s="91"/>
      <c r="DZ80" s="91"/>
      <c r="EA80" s="91"/>
      <c r="EB80" s="91"/>
      <c r="EC80" s="91"/>
      <c r="ED80" s="91"/>
      <c r="EE80" s="91"/>
      <c r="EF80" s="91"/>
      <c r="EG80" s="91"/>
      <c r="EH80" s="91"/>
      <c r="EI80" s="91"/>
      <c r="EJ80" s="91"/>
      <c r="EK80" s="91"/>
      <c r="EL80" s="91"/>
      <c r="EM80" s="91"/>
      <c r="EN80" s="91"/>
      <c r="EO80" s="91"/>
      <c r="EP80" s="91"/>
      <c r="EQ80" s="91"/>
      <c r="ER80" s="91"/>
      <c r="ES80" s="91"/>
      <c r="ET80" s="91"/>
      <c r="EU80" s="91"/>
      <c r="EV80" s="91"/>
      <c r="EW80" s="91"/>
      <c r="EX80" s="91"/>
      <c r="EY80" s="91"/>
      <c r="EZ80" s="91"/>
      <c r="FA80" s="91"/>
      <c r="FB80" s="91"/>
      <c r="FC80" s="91"/>
      <c r="FD80" s="91"/>
      <c r="FE80" s="91"/>
      <c r="FF80" s="91"/>
      <c r="FG80" s="91"/>
      <c r="FH80" s="91"/>
      <c r="FI80" s="91"/>
      <c r="FJ80" s="91"/>
      <c r="FK80" s="91"/>
      <c r="FL80" s="91"/>
      <c r="FM80" s="91"/>
      <c r="FN80" s="91"/>
      <c r="FO80" s="91"/>
      <c r="FP80" s="91"/>
      <c r="FQ80" s="91"/>
      <c r="FR80" s="91"/>
      <c r="FS80" s="91"/>
      <c r="FT80" s="91"/>
      <c r="FU80" s="91"/>
      <c r="FV80" s="91"/>
      <c r="FW80" s="91"/>
      <c r="FX80" s="91"/>
      <c r="FY80" s="91"/>
      <c r="FZ80" s="91"/>
      <c r="GA80" s="91"/>
      <c r="GB80" s="91"/>
      <c r="GC80" s="91"/>
      <c r="GD80" s="91"/>
      <c r="GE80" s="91"/>
      <c r="GF80" s="91"/>
      <c r="GG80" s="91"/>
      <c r="GH80" s="91"/>
      <c r="GI80" s="91"/>
      <c r="GJ80" s="91"/>
      <c r="GK80" s="91"/>
      <c r="GL80" s="91"/>
      <c r="GM80" s="91"/>
      <c r="GN80" s="91"/>
      <c r="GO80" s="91"/>
      <c r="GP80" s="91"/>
      <c r="GQ80" s="91"/>
      <c r="GR80" s="91"/>
      <c r="GS80" s="91"/>
      <c r="GT80" s="91"/>
      <c r="GU80" s="91"/>
      <c r="GV80" s="91"/>
      <c r="GW80" s="91"/>
      <c r="GX80" s="91"/>
      <c r="GY80" s="91"/>
      <c r="GZ80" s="91"/>
      <c r="HA80" s="91"/>
      <c r="HB80" s="91"/>
      <c r="HC80" s="91"/>
      <c r="HD80" s="91"/>
      <c r="HE80" s="91"/>
      <c r="HF80" s="91"/>
      <c r="HG80" s="91"/>
      <c r="HH80" s="91"/>
      <c r="HI80" s="91"/>
      <c r="HJ80" s="91"/>
      <c r="HK80" s="91"/>
      <c r="HL80" s="91"/>
      <c r="HM80" s="91"/>
      <c r="HN80" s="91"/>
      <c r="HO80" s="91"/>
      <c r="HP80" s="91"/>
      <c r="HQ80" s="91"/>
      <c r="HR80" s="91"/>
      <c r="HS80" s="91"/>
      <c r="HT80" s="91"/>
      <c r="HU80" s="91"/>
      <c r="HV80" s="91"/>
      <c r="HW80" s="91"/>
      <c r="HX80" s="91"/>
      <c r="HY80" s="91"/>
      <c r="HZ80" s="91"/>
      <c r="IA80" s="91"/>
      <c r="IB80" s="91"/>
      <c r="IC80" s="91"/>
      <c r="ID80" s="91"/>
      <c r="IE80" s="91"/>
      <c r="IF80" s="91"/>
      <c r="IG80" s="91"/>
      <c r="IH80" s="91"/>
      <c r="II80" s="91"/>
      <c r="IJ80" s="91"/>
      <c r="IK80" s="91"/>
      <c r="IL80" s="91"/>
      <c r="IM80" s="91"/>
      <c r="IN80" s="91"/>
      <c r="IO80" s="91"/>
      <c r="IP80" s="91"/>
      <c r="IQ80" s="91"/>
      <c r="IR80" s="91"/>
      <c r="IS80" s="91"/>
      <c r="IT80" s="91"/>
      <c r="IU80" s="91"/>
      <c r="IV80" s="91"/>
    </row>
    <row r="81" spans="1:256" s="86" customFormat="1" ht="15" customHeight="1" x14ac:dyDescent="0.25">
      <c r="A81" s="82"/>
      <c r="B81" s="82"/>
      <c r="C81" s="82"/>
      <c r="D81" s="85"/>
      <c r="E81" s="85"/>
      <c r="G81" s="130"/>
      <c r="I81" s="96"/>
      <c r="K81" s="130"/>
      <c r="M81" s="96"/>
      <c r="N81" s="103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  <c r="BW81" s="91"/>
      <c r="BX81" s="91"/>
      <c r="BY81" s="91"/>
      <c r="BZ81" s="91"/>
      <c r="CA81" s="91"/>
      <c r="CB81" s="91"/>
      <c r="CC81" s="91"/>
      <c r="CD81" s="91"/>
      <c r="CE81" s="91"/>
      <c r="CF81" s="91"/>
      <c r="CG81" s="91"/>
      <c r="CH81" s="91"/>
      <c r="CI81" s="91"/>
      <c r="CJ81" s="91"/>
      <c r="CK81" s="91"/>
      <c r="CL81" s="91"/>
      <c r="CM81" s="91"/>
      <c r="CN81" s="91"/>
      <c r="CO81" s="91"/>
      <c r="CP81" s="91"/>
      <c r="CQ81" s="91"/>
      <c r="CR81" s="91"/>
      <c r="CS81" s="91"/>
      <c r="CT81" s="91"/>
      <c r="CU81" s="91"/>
      <c r="CV81" s="91"/>
      <c r="CW81" s="91"/>
      <c r="CX81" s="91"/>
      <c r="CY81" s="91"/>
      <c r="CZ81" s="91"/>
      <c r="DA81" s="91"/>
      <c r="DB81" s="91"/>
      <c r="DC81" s="91"/>
      <c r="DD81" s="91"/>
      <c r="DE81" s="91"/>
      <c r="DF81" s="91"/>
      <c r="DG81" s="91"/>
      <c r="DH81" s="91"/>
      <c r="DI81" s="91"/>
      <c r="DJ81" s="91"/>
      <c r="DK81" s="91"/>
      <c r="DL81" s="91"/>
      <c r="DM81" s="91"/>
      <c r="DN81" s="91"/>
      <c r="DO81" s="91"/>
      <c r="DP81" s="91"/>
      <c r="DQ81" s="91"/>
      <c r="DR81" s="91"/>
      <c r="DS81" s="91"/>
      <c r="DT81" s="91"/>
      <c r="DU81" s="91"/>
      <c r="DV81" s="91"/>
      <c r="DW81" s="91"/>
      <c r="DX81" s="91"/>
      <c r="DY81" s="91"/>
      <c r="DZ81" s="91"/>
      <c r="EA81" s="91"/>
      <c r="EB81" s="91"/>
      <c r="EC81" s="91"/>
      <c r="ED81" s="91"/>
      <c r="EE81" s="91"/>
      <c r="EF81" s="91"/>
      <c r="EG81" s="91"/>
      <c r="EH81" s="91"/>
      <c r="EI81" s="91"/>
      <c r="EJ81" s="91"/>
      <c r="EK81" s="91"/>
      <c r="EL81" s="91"/>
      <c r="EM81" s="91"/>
      <c r="EN81" s="91"/>
      <c r="EO81" s="91"/>
      <c r="EP81" s="91"/>
      <c r="EQ81" s="91"/>
      <c r="ER81" s="91"/>
      <c r="ES81" s="91"/>
      <c r="ET81" s="91"/>
      <c r="EU81" s="91"/>
      <c r="EV81" s="91"/>
      <c r="EW81" s="91"/>
      <c r="EX81" s="91"/>
      <c r="EY81" s="91"/>
      <c r="EZ81" s="91"/>
      <c r="FA81" s="91"/>
      <c r="FB81" s="91"/>
      <c r="FC81" s="91"/>
      <c r="FD81" s="91"/>
      <c r="FE81" s="91"/>
      <c r="FF81" s="91"/>
      <c r="FG81" s="91"/>
      <c r="FH81" s="91"/>
      <c r="FI81" s="91"/>
      <c r="FJ81" s="91"/>
      <c r="FK81" s="91"/>
      <c r="FL81" s="91"/>
      <c r="FM81" s="91"/>
      <c r="FN81" s="91"/>
      <c r="FO81" s="91"/>
      <c r="FP81" s="91"/>
      <c r="FQ81" s="91"/>
      <c r="FR81" s="91"/>
      <c r="FS81" s="91"/>
      <c r="FT81" s="91"/>
      <c r="FU81" s="91"/>
      <c r="FV81" s="91"/>
      <c r="FW81" s="91"/>
      <c r="FX81" s="91"/>
      <c r="FY81" s="91"/>
      <c r="FZ81" s="91"/>
      <c r="GA81" s="91"/>
      <c r="GB81" s="91"/>
      <c r="GC81" s="91"/>
      <c r="GD81" s="91"/>
      <c r="GE81" s="91"/>
      <c r="GF81" s="91"/>
      <c r="GG81" s="91"/>
      <c r="GH81" s="91"/>
      <c r="GI81" s="91"/>
      <c r="GJ81" s="91"/>
      <c r="GK81" s="91"/>
      <c r="GL81" s="91"/>
      <c r="GM81" s="91"/>
      <c r="GN81" s="91"/>
      <c r="GO81" s="91"/>
      <c r="GP81" s="91"/>
      <c r="GQ81" s="91"/>
      <c r="GR81" s="91"/>
      <c r="GS81" s="91"/>
      <c r="GT81" s="91"/>
      <c r="GU81" s="91"/>
      <c r="GV81" s="91"/>
      <c r="GW81" s="91"/>
      <c r="GX81" s="91"/>
      <c r="GY81" s="91"/>
      <c r="GZ81" s="91"/>
      <c r="HA81" s="91"/>
      <c r="HB81" s="91"/>
      <c r="HC81" s="91"/>
      <c r="HD81" s="91"/>
      <c r="HE81" s="91"/>
      <c r="HF81" s="91"/>
      <c r="HG81" s="91"/>
      <c r="HH81" s="91"/>
      <c r="HI81" s="91"/>
      <c r="HJ81" s="91"/>
      <c r="HK81" s="91"/>
      <c r="HL81" s="91"/>
      <c r="HM81" s="91"/>
      <c r="HN81" s="91"/>
      <c r="HO81" s="91"/>
      <c r="HP81" s="91"/>
      <c r="HQ81" s="91"/>
      <c r="HR81" s="91"/>
      <c r="HS81" s="91"/>
      <c r="HT81" s="91"/>
      <c r="HU81" s="91"/>
      <c r="HV81" s="91"/>
      <c r="HW81" s="91"/>
      <c r="HX81" s="91"/>
      <c r="HY81" s="91"/>
      <c r="HZ81" s="91"/>
      <c r="IA81" s="91"/>
      <c r="IB81" s="91"/>
      <c r="IC81" s="91"/>
      <c r="ID81" s="91"/>
      <c r="IE81" s="91"/>
      <c r="IF81" s="91"/>
      <c r="IG81" s="91"/>
      <c r="IH81" s="91"/>
      <c r="II81" s="91"/>
      <c r="IJ81" s="91"/>
      <c r="IK81" s="91"/>
      <c r="IL81" s="91"/>
      <c r="IM81" s="91"/>
      <c r="IN81" s="91"/>
      <c r="IO81" s="91"/>
      <c r="IP81" s="91"/>
      <c r="IQ81" s="91"/>
      <c r="IR81" s="91"/>
      <c r="IS81" s="91"/>
      <c r="IT81" s="91"/>
      <c r="IU81" s="91"/>
      <c r="IV81" s="91"/>
    </row>
    <row r="82" spans="1:256" s="86" customFormat="1" x14ac:dyDescent="0.25">
      <c r="A82" s="82" t="s">
        <v>55</v>
      </c>
      <c r="B82" s="89" t="s">
        <v>20</v>
      </c>
      <c r="C82" s="82" t="s">
        <v>21</v>
      </c>
      <c r="D82" s="82" t="s">
        <v>56</v>
      </c>
      <c r="E82" s="82"/>
      <c r="F82" s="58" t="s">
        <v>57</v>
      </c>
      <c r="G82" s="84" t="s">
        <v>58</v>
      </c>
      <c r="H82" s="58"/>
      <c r="I82" s="96"/>
      <c r="J82" s="58" t="s">
        <v>57</v>
      </c>
      <c r="K82" s="84" t="s">
        <v>58</v>
      </c>
      <c r="L82" s="58"/>
      <c r="M82" s="96"/>
      <c r="N82" s="103" t="s">
        <v>59</v>
      </c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  <c r="BW82" s="91"/>
      <c r="BX82" s="91"/>
      <c r="BY82" s="91"/>
      <c r="BZ82" s="91"/>
      <c r="CA82" s="91"/>
      <c r="CB82" s="91"/>
      <c r="CC82" s="91"/>
      <c r="CD82" s="91"/>
      <c r="CE82" s="91"/>
      <c r="CF82" s="91"/>
      <c r="CG82" s="91"/>
      <c r="CH82" s="91"/>
      <c r="CI82" s="91"/>
      <c r="CJ82" s="91"/>
      <c r="CK82" s="91"/>
      <c r="CL82" s="91"/>
      <c r="CM82" s="91"/>
      <c r="CN82" s="91"/>
      <c r="CO82" s="91"/>
      <c r="CP82" s="91"/>
      <c r="CQ82" s="91"/>
      <c r="CR82" s="91"/>
      <c r="CS82" s="91"/>
      <c r="CT82" s="91"/>
      <c r="CU82" s="91"/>
      <c r="CV82" s="91"/>
      <c r="CW82" s="91"/>
      <c r="CX82" s="91"/>
      <c r="CY82" s="91"/>
      <c r="CZ82" s="91"/>
      <c r="DA82" s="91"/>
      <c r="DB82" s="91"/>
      <c r="DC82" s="91"/>
      <c r="DD82" s="91"/>
      <c r="DE82" s="91"/>
      <c r="DF82" s="91"/>
      <c r="DG82" s="91"/>
      <c r="DH82" s="91"/>
      <c r="DI82" s="91"/>
      <c r="DJ82" s="91"/>
      <c r="DK82" s="91"/>
      <c r="DL82" s="91"/>
      <c r="DM82" s="91"/>
      <c r="DN82" s="91"/>
      <c r="DO82" s="91"/>
      <c r="DP82" s="91"/>
      <c r="DQ82" s="91"/>
      <c r="DR82" s="91"/>
      <c r="DS82" s="91"/>
      <c r="DT82" s="91"/>
      <c r="DU82" s="91"/>
      <c r="DV82" s="91"/>
      <c r="DW82" s="91"/>
      <c r="DX82" s="91"/>
      <c r="DY82" s="91"/>
      <c r="DZ82" s="91"/>
      <c r="EA82" s="91"/>
      <c r="EB82" s="91"/>
      <c r="EC82" s="91"/>
      <c r="ED82" s="91"/>
      <c r="EE82" s="91"/>
      <c r="EF82" s="91"/>
      <c r="EG82" s="91"/>
      <c r="EH82" s="91"/>
      <c r="EI82" s="91"/>
      <c r="EJ82" s="91"/>
      <c r="EK82" s="91"/>
      <c r="EL82" s="91"/>
      <c r="EM82" s="91"/>
      <c r="EN82" s="91"/>
      <c r="EO82" s="91"/>
      <c r="EP82" s="91"/>
      <c r="EQ82" s="91"/>
      <c r="ER82" s="91"/>
      <c r="ES82" s="91"/>
      <c r="ET82" s="91"/>
      <c r="EU82" s="91"/>
      <c r="EV82" s="91"/>
      <c r="EW82" s="91"/>
      <c r="EX82" s="91"/>
      <c r="EY82" s="91"/>
      <c r="EZ82" s="91"/>
      <c r="FA82" s="91"/>
      <c r="FB82" s="91"/>
      <c r="FC82" s="91"/>
      <c r="FD82" s="91"/>
      <c r="FE82" s="91"/>
      <c r="FF82" s="91"/>
      <c r="FG82" s="91"/>
      <c r="FH82" s="91"/>
      <c r="FI82" s="91"/>
      <c r="FJ82" s="91"/>
      <c r="FK82" s="91"/>
      <c r="FL82" s="91"/>
      <c r="FM82" s="91"/>
      <c r="FN82" s="91"/>
      <c r="FO82" s="91"/>
      <c r="FP82" s="91"/>
      <c r="FQ82" s="91"/>
      <c r="FR82" s="91"/>
      <c r="FS82" s="91"/>
      <c r="FT82" s="91"/>
      <c r="FU82" s="91"/>
      <c r="FV82" s="91"/>
      <c r="FW82" s="91"/>
      <c r="FX82" s="91"/>
      <c r="FY82" s="91"/>
      <c r="FZ82" s="91"/>
      <c r="GA82" s="91"/>
      <c r="GB82" s="91"/>
      <c r="GC82" s="91"/>
      <c r="GD82" s="91"/>
      <c r="GE82" s="91"/>
      <c r="GF82" s="91"/>
      <c r="GG82" s="91"/>
      <c r="GH82" s="91"/>
      <c r="GI82" s="91"/>
      <c r="GJ82" s="91"/>
      <c r="GK82" s="91"/>
      <c r="GL82" s="91"/>
      <c r="GM82" s="91"/>
      <c r="GN82" s="91"/>
      <c r="GO82" s="91"/>
      <c r="GP82" s="91"/>
      <c r="GQ82" s="91"/>
      <c r="GR82" s="91"/>
      <c r="GS82" s="91"/>
      <c r="GT82" s="91"/>
      <c r="GU82" s="91"/>
      <c r="GV82" s="91"/>
      <c r="GW82" s="91"/>
      <c r="GX82" s="91"/>
      <c r="GY82" s="91"/>
      <c r="GZ82" s="91"/>
      <c r="HA82" s="91"/>
      <c r="HB82" s="91"/>
      <c r="HC82" s="91"/>
      <c r="HD82" s="91"/>
      <c r="HE82" s="91"/>
      <c r="HF82" s="91"/>
      <c r="HG82" s="91"/>
      <c r="HH82" s="91"/>
      <c r="HI82" s="91"/>
      <c r="HJ82" s="91"/>
      <c r="HK82" s="91"/>
      <c r="HL82" s="91"/>
      <c r="HM82" s="91"/>
      <c r="HN82" s="91"/>
      <c r="HO82" s="91"/>
      <c r="HP82" s="91"/>
      <c r="HQ82" s="91"/>
      <c r="HR82" s="91"/>
      <c r="HS82" s="91"/>
      <c r="HT82" s="91"/>
      <c r="HU82" s="91"/>
      <c r="HV82" s="91"/>
      <c r="HW82" s="91"/>
      <c r="HX82" s="91"/>
      <c r="HY82" s="91"/>
      <c r="HZ82" s="91"/>
      <c r="IA82" s="91"/>
      <c r="IB82" s="91"/>
      <c r="IC82" s="91"/>
      <c r="ID82" s="91"/>
      <c r="IE82" s="91"/>
      <c r="IF82" s="91"/>
      <c r="IG82" s="91"/>
      <c r="IH82" s="91"/>
      <c r="II82" s="91"/>
      <c r="IJ82" s="91"/>
      <c r="IK82" s="91"/>
      <c r="IL82" s="91"/>
      <c r="IM82" s="91"/>
      <c r="IN82" s="91"/>
      <c r="IO82" s="91"/>
      <c r="IP82" s="91"/>
      <c r="IQ82" s="91"/>
      <c r="IR82" s="91"/>
      <c r="IS82" s="91"/>
      <c r="IT82" s="91"/>
      <c r="IU82" s="91"/>
      <c r="IV82" s="91"/>
    </row>
    <row r="83" spans="1:256" s="86" customFormat="1" x14ac:dyDescent="0.25">
      <c r="A83" s="82"/>
      <c r="B83" s="89" t="s">
        <v>28</v>
      </c>
      <c r="C83" s="82" t="s">
        <v>29</v>
      </c>
      <c r="D83" s="82" t="s">
        <v>60</v>
      </c>
      <c r="E83" s="82"/>
      <c r="F83" s="58" t="s">
        <v>61</v>
      </c>
      <c r="G83" s="84" t="s">
        <v>62</v>
      </c>
      <c r="H83" s="58" t="s">
        <v>63</v>
      </c>
      <c r="I83" s="96"/>
      <c r="J83" s="58" t="s">
        <v>61</v>
      </c>
      <c r="K83" s="84" t="s">
        <v>62</v>
      </c>
      <c r="L83" s="58" t="s">
        <v>63</v>
      </c>
      <c r="M83" s="96"/>
      <c r="N83" s="103" t="s">
        <v>18</v>
      </c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  <c r="BW83" s="91"/>
      <c r="BX83" s="91"/>
      <c r="BY83" s="91"/>
      <c r="BZ83" s="91"/>
      <c r="CA83" s="91"/>
      <c r="CB83" s="91"/>
      <c r="CC83" s="91"/>
      <c r="CD83" s="91"/>
      <c r="CE83" s="91"/>
      <c r="CF83" s="91"/>
      <c r="CG83" s="91"/>
      <c r="CH83" s="91"/>
      <c r="CI83" s="91"/>
      <c r="CJ83" s="91"/>
      <c r="CK83" s="91"/>
      <c r="CL83" s="91"/>
      <c r="CM83" s="91"/>
      <c r="CN83" s="91"/>
      <c r="CO83" s="91"/>
      <c r="CP83" s="91"/>
      <c r="CQ83" s="91"/>
      <c r="CR83" s="91"/>
      <c r="CS83" s="91"/>
      <c r="CT83" s="91"/>
      <c r="CU83" s="91"/>
      <c r="CV83" s="91"/>
      <c r="CW83" s="91"/>
      <c r="CX83" s="91"/>
      <c r="CY83" s="91"/>
      <c r="CZ83" s="91"/>
      <c r="DA83" s="91"/>
      <c r="DB83" s="91"/>
      <c r="DC83" s="91"/>
      <c r="DD83" s="91"/>
      <c r="DE83" s="91"/>
      <c r="DF83" s="91"/>
      <c r="DG83" s="91"/>
      <c r="DH83" s="91"/>
      <c r="DI83" s="91"/>
      <c r="DJ83" s="91"/>
      <c r="DK83" s="91"/>
      <c r="DL83" s="91"/>
      <c r="DM83" s="91"/>
      <c r="DN83" s="91"/>
      <c r="DO83" s="91"/>
      <c r="DP83" s="91"/>
      <c r="DQ83" s="91"/>
      <c r="DR83" s="91"/>
      <c r="DS83" s="91"/>
      <c r="DT83" s="91"/>
      <c r="DU83" s="91"/>
      <c r="DV83" s="91"/>
      <c r="DW83" s="91"/>
      <c r="DX83" s="91"/>
      <c r="DY83" s="91"/>
      <c r="DZ83" s="91"/>
      <c r="EA83" s="91"/>
      <c r="EB83" s="91"/>
      <c r="EC83" s="91"/>
      <c r="ED83" s="91"/>
      <c r="EE83" s="91"/>
      <c r="EF83" s="91"/>
      <c r="EG83" s="91"/>
      <c r="EH83" s="91"/>
      <c r="EI83" s="91"/>
      <c r="EJ83" s="91"/>
      <c r="EK83" s="91"/>
      <c r="EL83" s="91"/>
      <c r="EM83" s="91"/>
      <c r="EN83" s="91"/>
      <c r="EO83" s="91"/>
      <c r="EP83" s="91"/>
      <c r="EQ83" s="91"/>
      <c r="ER83" s="91"/>
      <c r="ES83" s="91"/>
      <c r="ET83" s="91"/>
      <c r="EU83" s="91"/>
      <c r="EV83" s="91"/>
      <c r="EW83" s="91"/>
      <c r="EX83" s="91"/>
      <c r="EY83" s="91"/>
      <c r="EZ83" s="91"/>
      <c r="FA83" s="91"/>
      <c r="FB83" s="91"/>
      <c r="FC83" s="91"/>
      <c r="FD83" s="91"/>
      <c r="FE83" s="91"/>
      <c r="FF83" s="91"/>
      <c r="FG83" s="91"/>
      <c r="FH83" s="91"/>
      <c r="FI83" s="91"/>
      <c r="FJ83" s="91"/>
      <c r="FK83" s="91"/>
      <c r="FL83" s="91"/>
      <c r="FM83" s="91"/>
      <c r="FN83" s="91"/>
      <c r="FO83" s="91"/>
      <c r="FP83" s="91"/>
      <c r="FQ83" s="91"/>
      <c r="FR83" s="91"/>
      <c r="FS83" s="91"/>
      <c r="FT83" s="91"/>
      <c r="FU83" s="91"/>
      <c r="FV83" s="91"/>
      <c r="FW83" s="91"/>
      <c r="FX83" s="91"/>
      <c r="FY83" s="91"/>
      <c r="FZ83" s="91"/>
      <c r="GA83" s="91"/>
      <c r="GB83" s="91"/>
      <c r="GC83" s="91"/>
      <c r="GD83" s="91"/>
      <c r="GE83" s="91"/>
      <c r="GF83" s="91"/>
      <c r="GG83" s="91"/>
      <c r="GH83" s="91"/>
      <c r="GI83" s="91"/>
      <c r="GJ83" s="91"/>
      <c r="GK83" s="91"/>
      <c r="GL83" s="91"/>
      <c r="GM83" s="91"/>
      <c r="GN83" s="91"/>
      <c r="GO83" s="91"/>
      <c r="GP83" s="91"/>
      <c r="GQ83" s="91"/>
      <c r="GR83" s="91"/>
      <c r="GS83" s="91"/>
      <c r="GT83" s="91"/>
      <c r="GU83" s="91"/>
      <c r="GV83" s="91"/>
      <c r="GW83" s="91"/>
      <c r="GX83" s="91"/>
      <c r="GY83" s="91"/>
      <c r="GZ83" s="91"/>
      <c r="HA83" s="91"/>
      <c r="HB83" s="91"/>
      <c r="HC83" s="91"/>
      <c r="HD83" s="91"/>
      <c r="HE83" s="91"/>
      <c r="HF83" s="91"/>
      <c r="HG83" s="91"/>
      <c r="HH83" s="91"/>
      <c r="HI83" s="91"/>
      <c r="HJ83" s="91"/>
      <c r="HK83" s="91"/>
      <c r="HL83" s="91"/>
      <c r="HM83" s="91"/>
      <c r="HN83" s="91"/>
      <c r="HO83" s="91"/>
      <c r="HP83" s="91"/>
      <c r="HQ83" s="91"/>
      <c r="HR83" s="91"/>
      <c r="HS83" s="91"/>
      <c r="HT83" s="91"/>
      <c r="HU83" s="91"/>
      <c r="HV83" s="91"/>
      <c r="HW83" s="91"/>
      <c r="HX83" s="91"/>
      <c r="HY83" s="91"/>
      <c r="HZ83" s="91"/>
      <c r="IA83" s="91"/>
      <c r="IB83" s="91"/>
      <c r="IC83" s="91"/>
      <c r="ID83" s="91"/>
      <c r="IE83" s="91"/>
      <c r="IF83" s="91"/>
      <c r="IG83" s="91"/>
      <c r="IH83" s="91"/>
      <c r="II83" s="91"/>
      <c r="IJ83" s="91"/>
      <c r="IK83" s="91"/>
      <c r="IL83" s="91"/>
      <c r="IM83" s="91"/>
      <c r="IN83" s="91"/>
      <c r="IO83" s="91"/>
      <c r="IP83" s="91"/>
      <c r="IQ83" s="91"/>
      <c r="IR83" s="91"/>
      <c r="IS83" s="91"/>
      <c r="IT83" s="91"/>
      <c r="IU83" s="91"/>
      <c r="IV83" s="91"/>
    </row>
    <row r="84" spans="1:256" s="86" customFormat="1" ht="7.8" customHeight="1" x14ac:dyDescent="0.25">
      <c r="A84" s="95"/>
      <c r="B84" s="98"/>
      <c r="C84" s="95"/>
      <c r="D84" s="95"/>
      <c r="E84" s="95"/>
      <c r="F84" s="96"/>
      <c r="G84" s="102"/>
      <c r="H84" s="96"/>
      <c r="I84" s="96"/>
      <c r="J84" s="96"/>
      <c r="K84" s="102"/>
      <c r="L84" s="96"/>
      <c r="M84" s="96"/>
      <c r="N84" s="104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91"/>
      <c r="CP84" s="91"/>
      <c r="CQ84" s="91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1"/>
      <c r="DC84" s="91"/>
      <c r="DD84" s="91"/>
      <c r="DE84" s="91"/>
      <c r="DF84" s="91"/>
      <c r="DG84" s="91"/>
      <c r="DH84" s="91"/>
      <c r="DI84" s="91"/>
      <c r="DJ84" s="91"/>
      <c r="DK84" s="91"/>
      <c r="DL84" s="91"/>
      <c r="DM84" s="91"/>
      <c r="DN84" s="91"/>
      <c r="DO84" s="91"/>
      <c r="DP84" s="91"/>
      <c r="DQ84" s="91"/>
      <c r="DR84" s="91"/>
      <c r="DS84" s="91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1"/>
      <c r="EE84" s="91"/>
      <c r="EF84" s="91"/>
      <c r="EG84" s="91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1"/>
      <c r="ES84" s="91"/>
      <c r="ET84" s="91"/>
      <c r="EU84" s="91"/>
      <c r="EV84" s="91"/>
      <c r="EW84" s="91"/>
      <c r="EX84" s="91"/>
      <c r="EY84" s="91"/>
      <c r="EZ84" s="91"/>
      <c r="FA84" s="91"/>
      <c r="FB84" s="91"/>
      <c r="FC84" s="91"/>
      <c r="FD84" s="91"/>
      <c r="FE84" s="91"/>
      <c r="FF84" s="91"/>
      <c r="FG84" s="91"/>
      <c r="FH84" s="91"/>
      <c r="FI84" s="91"/>
      <c r="FJ84" s="91"/>
      <c r="FK84" s="91"/>
      <c r="FL84" s="91"/>
      <c r="FM84" s="91"/>
      <c r="FN84" s="91"/>
      <c r="FO84" s="91"/>
      <c r="FP84" s="91"/>
      <c r="FQ84" s="91"/>
      <c r="FR84" s="91"/>
      <c r="FS84" s="91"/>
      <c r="FT84" s="91"/>
      <c r="FU84" s="91"/>
      <c r="FV84" s="91"/>
      <c r="FW84" s="91"/>
      <c r="FX84" s="91"/>
      <c r="FY84" s="91"/>
      <c r="FZ84" s="91"/>
      <c r="GA84" s="91"/>
      <c r="GB84" s="91"/>
      <c r="GC84" s="91"/>
      <c r="GD84" s="91"/>
      <c r="GE84" s="91"/>
      <c r="GF84" s="91"/>
      <c r="GG84" s="91"/>
      <c r="GH84" s="91"/>
      <c r="GI84" s="91"/>
      <c r="GJ84" s="91"/>
      <c r="GK84" s="91"/>
      <c r="GL84" s="91"/>
      <c r="GM84" s="91"/>
      <c r="GN84" s="91"/>
      <c r="GO84" s="91"/>
      <c r="GP84" s="91"/>
      <c r="GQ84" s="91"/>
      <c r="GR84" s="91"/>
      <c r="GS84" s="91"/>
      <c r="GT84" s="91"/>
      <c r="GU84" s="91"/>
      <c r="GV84" s="91"/>
      <c r="GW84" s="91"/>
      <c r="GX84" s="91"/>
      <c r="GY84" s="91"/>
      <c r="GZ84" s="91"/>
      <c r="HA84" s="91"/>
      <c r="HB84" s="91"/>
      <c r="HC84" s="91"/>
      <c r="HD84" s="91"/>
      <c r="HE84" s="91"/>
      <c r="HF84" s="91"/>
      <c r="HG84" s="91"/>
      <c r="HH84" s="91"/>
      <c r="HI84" s="91"/>
      <c r="HJ84" s="91"/>
      <c r="HK84" s="91"/>
      <c r="HL84" s="91"/>
      <c r="HM84" s="91"/>
      <c r="HN84" s="91"/>
      <c r="HO84" s="91"/>
      <c r="HP84" s="91"/>
      <c r="HQ84" s="91"/>
      <c r="HR84" s="91"/>
      <c r="HS84" s="91"/>
      <c r="HT84" s="91"/>
      <c r="HU84" s="91"/>
      <c r="HV84" s="91"/>
      <c r="HW84" s="91"/>
      <c r="HX84" s="91"/>
      <c r="HY84" s="91"/>
      <c r="HZ84" s="91"/>
      <c r="IA84" s="91"/>
      <c r="IB84" s="91"/>
      <c r="IC84" s="91"/>
      <c r="ID84" s="91"/>
      <c r="IE84" s="91"/>
      <c r="IF84" s="91"/>
      <c r="IG84" s="91"/>
      <c r="IH84" s="91"/>
      <c r="II84" s="91"/>
      <c r="IJ84" s="91"/>
      <c r="IK84" s="91"/>
      <c r="IL84" s="91"/>
      <c r="IM84" s="91"/>
      <c r="IN84" s="91"/>
      <c r="IO84" s="91"/>
      <c r="IP84" s="91"/>
      <c r="IQ84" s="91"/>
      <c r="IR84" s="91"/>
      <c r="IS84" s="91"/>
      <c r="IT84" s="91"/>
      <c r="IU84" s="91"/>
      <c r="IV84" s="91"/>
    </row>
    <row r="85" spans="1:256" x14ac:dyDescent="0.25">
      <c r="I85" s="96"/>
      <c r="M85" s="96"/>
      <c r="N85" s="22"/>
    </row>
    <row r="86" spans="1:256" s="14" customFormat="1" x14ac:dyDescent="0.25">
      <c r="A86" s="36" t="s">
        <v>106</v>
      </c>
      <c r="B86" s="47" t="s">
        <v>139</v>
      </c>
      <c r="C86" s="50"/>
      <c r="D86" s="77">
        <v>43555</v>
      </c>
      <c r="E86" s="52"/>
      <c r="F86" s="22">
        <v>942626.22</v>
      </c>
      <c r="G86" s="130">
        <f t="shared" ref="G86" si="17">H86/F86</f>
        <v>1</v>
      </c>
      <c r="H86" s="22">
        <v>942626.22</v>
      </c>
      <c r="I86" s="101" t="s">
        <v>65</v>
      </c>
      <c r="J86" s="22">
        <v>952616.12</v>
      </c>
      <c r="K86" s="130">
        <f t="shared" ref="K86:K92" si="18">L86/J86</f>
        <v>1</v>
      </c>
      <c r="L86" s="22">
        <v>952616.12</v>
      </c>
      <c r="M86" s="99"/>
      <c r="N86" s="103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1"/>
      <c r="BM86" s="71"/>
      <c r="BN86" s="71"/>
      <c r="BO86" s="71"/>
      <c r="BP86" s="71"/>
      <c r="BQ86" s="71"/>
      <c r="BR86" s="71"/>
      <c r="BS86" s="71"/>
      <c r="BT86" s="71"/>
      <c r="BU86" s="71"/>
      <c r="BV86" s="71"/>
      <c r="BW86" s="71"/>
      <c r="BX86" s="71"/>
      <c r="BY86" s="71"/>
      <c r="BZ86" s="71"/>
      <c r="CA86" s="71"/>
      <c r="CB86" s="71"/>
      <c r="CC86" s="71"/>
      <c r="CD86" s="71"/>
      <c r="CE86" s="71"/>
      <c r="CF86" s="71"/>
      <c r="CG86" s="71"/>
      <c r="CH86" s="71"/>
      <c r="CI86" s="71"/>
      <c r="CJ86" s="71"/>
      <c r="CK86" s="71"/>
      <c r="CL86" s="71"/>
      <c r="CM86" s="71"/>
      <c r="CN86" s="71"/>
      <c r="CO86" s="71"/>
      <c r="CP86" s="71"/>
      <c r="CQ86" s="71"/>
      <c r="CR86" s="71"/>
      <c r="CS86" s="71"/>
      <c r="CT86" s="71"/>
      <c r="CU86" s="71"/>
      <c r="CV86" s="71"/>
      <c r="CW86" s="71"/>
      <c r="CX86" s="71"/>
      <c r="CY86" s="71"/>
      <c r="CZ86" s="71"/>
      <c r="DA86" s="71"/>
      <c r="DB86" s="71"/>
      <c r="DC86" s="71"/>
      <c r="DD86" s="71"/>
      <c r="DE86" s="71"/>
      <c r="DF86" s="71"/>
      <c r="DG86" s="71"/>
      <c r="DH86" s="71"/>
      <c r="DI86" s="71"/>
      <c r="DJ86" s="71"/>
      <c r="DK86" s="71"/>
      <c r="DL86" s="71"/>
      <c r="DM86" s="71"/>
      <c r="DN86" s="71"/>
      <c r="DO86" s="71"/>
      <c r="DP86" s="71"/>
      <c r="DQ86" s="71"/>
      <c r="DR86" s="71"/>
      <c r="DS86" s="71"/>
      <c r="DT86" s="71"/>
      <c r="DU86" s="71"/>
      <c r="DV86" s="71"/>
      <c r="DW86" s="71"/>
      <c r="DX86" s="71"/>
      <c r="DY86" s="71"/>
      <c r="DZ86" s="71"/>
      <c r="EA86" s="71"/>
      <c r="EB86" s="71"/>
      <c r="EC86" s="71"/>
      <c r="ED86" s="71"/>
      <c r="EE86" s="71"/>
      <c r="EF86" s="71"/>
      <c r="EG86" s="71"/>
      <c r="EH86" s="71"/>
      <c r="EI86" s="71"/>
      <c r="EJ86" s="71"/>
      <c r="EK86" s="71"/>
      <c r="EL86" s="71"/>
      <c r="EM86" s="71"/>
      <c r="EN86" s="71"/>
      <c r="EO86" s="71"/>
      <c r="EP86" s="71"/>
      <c r="EQ86" s="71"/>
      <c r="ER86" s="71"/>
      <c r="ES86" s="71"/>
      <c r="ET86" s="71"/>
      <c r="EU86" s="71"/>
      <c r="EV86" s="71"/>
      <c r="EW86" s="71"/>
      <c r="EX86" s="71"/>
      <c r="EY86" s="71"/>
      <c r="EZ86" s="71"/>
      <c r="FA86" s="71"/>
      <c r="FB86" s="71"/>
      <c r="FC86" s="71"/>
      <c r="FD86" s="71"/>
      <c r="FE86" s="71"/>
      <c r="FF86" s="71"/>
      <c r="FG86" s="71"/>
      <c r="FH86" s="71"/>
      <c r="FI86" s="71"/>
      <c r="FJ86" s="71"/>
      <c r="FK86" s="71"/>
      <c r="FL86" s="71"/>
      <c r="FM86" s="71"/>
      <c r="FN86" s="71"/>
      <c r="FO86" s="71"/>
      <c r="FP86" s="71"/>
      <c r="FQ86" s="71"/>
      <c r="FR86" s="71"/>
      <c r="FS86" s="71"/>
      <c r="FT86" s="71"/>
      <c r="FU86" s="71"/>
      <c r="FV86" s="71"/>
      <c r="FW86" s="71"/>
      <c r="FX86" s="71"/>
      <c r="FY86" s="71"/>
      <c r="FZ86" s="71"/>
      <c r="GA86" s="71"/>
      <c r="GB86" s="71"/>
      <c r="GC86" s="71"/>
      <c r="GD86" s="71"/>
      <c r="GE86" s="71"/>
      <c r="GF86" s="71"/>
      <c r="GG86" s="71"/>
      <c r="GH86" s="71"/>
      <c r="GI86" s="71"/>
      <c r="GJ86" s="71"/>
      <c r="GK86" s="71"/>
      <c r="GL86" s="71"/>
      <c r="GM86" s="71"/>
      <c r="GN86" s="71"/>
      <c r="GO86" s="71"/>
      <c r="GP86" s="71"/>
      <c r="GQ86" s="71"/>
      <c r="GR86" s="71"/>
      <c r="GS86" s="71"/>
      <c r="GT86" s="71"/>
      <c r="GU86" s="71"/>
      <c r="GV86" s="71"/>
      <c r="GW86" s="71"/>
      <c r="GX86" s="71"/>
      <c r="GY86" s="71"/>
      <c r="GZ86" s="71"/>
      <c r="HA86" s="71"/>
      <c r="HB86" s="71"/>
      <c r="HC86" s="71"/>
      <c r="HD86" s="71"/>
      <c r="HE86" s="71"/>
      <c r="HF86" s="71"/>
      <c r="HG86" s="71"/>
      <c r="HH86" s="71"/>
      <c r="HI86" s="71"/>
      <c r="HJ86" s="71"/>
      <c r="HK86" s="71"/>
      <c r="HL86" s="71"/>
      <c r="HM86" s="71"/>
      <c r="HN86" s="71"/>
      <c r="HO86" s="71"/>
      <c r="HP86" s="71"/>
      <c r="HQ86" s="71"/>
      <c r="HR86" s="71"/>
      <c r="HS86" s="71"/>
      <c r="HT86" s="71"/>
      <c r="HU86" s="71"/>
      <c r="HV86" s="71"/>
      <c r="HW86" s="71"/>
      <c r="HX86" s="71"/>
      <c r="HY86" s="71"/>
      <c r="HZ86" s="71"/>
      <c r="IA86" s="71"/>
      <c r="IB86" s="71"/>
      <c r="IC86" s="71"/>
      <c r="ID86" s="71"/>
      <c r="IE86" s="71"/>
      <c r="IF86" s="71"/>
      <c r="IG86" s="71"/>
      <c r="IH86" s="71"/>
      <c r="II86" s="71"/>
      <c r="IJ86" s="71"/>
      <c r="IK86" s="71"/>
      <c r="IL86" s="71"/>
      <c r="IM86" s="71"/>
      <c r="IN86" s="71"/>
      <c r="IO86" s="71"/>
      <c r="IP86" s="71"/>
      <c r="IQ86" s="71"/>
      <c r="IR86" s="71"/>
      <c r="IS86" s="71"/>
      <c r="IT86" s="71"/>
      <c r="IU86" s="71"/>
      <c r="IV86" s="71"/>
    </row>
    <row r="87" spans="1:256" s="14" customFormat="1" x14ac:dyDescent="0.25">
      <c r="A87" s="36"/>
      <c r="B87" s="36"/>
      <c r="C87" s="50"/>
      <c r="D87" s="78"/>
      <c r="E87" s="36"/>
      <c r="F87" s="55">
        <f>SUM(F86:F86)</f>
        <v>942626.22</v>
      </c>
      <c r="G87" s="130"/>
      <c r="H87" s="55">
        <f>SUM(H86:H86)</f>
        <v>942626.22</v>
      </c>
      <c r="I87" s="96"/>
      <c r="J87" s="55">
        <f>SUM(J86)</f>
        <v>952616.12</v>
      </c>
      <c r="K87" s="130"/>
      <c r="L87" s="55">
        <f>SUM(L86)</f>
        <v>952616.12</v>
      </c>
      <c r="M87" s="97"/>
      <c r="N87" s="103">
        <f>SUM(L87-H87)</f>
        <v>9989.9000000000233</v>
      </c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71"/>
      <c r="BN87" s="71"/>
      <c r="BO87" s="71"/>
      <c r="BP87" s="71"/>
      <c r="BQ87" s="71"/>
      <c r="BR87" s="71"/>
      <c r="BS87" s="71"/>
      <c r="BT87" s="71"/>
      <c r="BU87" s="71"/>
      <c r="BV87" s="71"/>
      <c r="BW87" s="71"/>
      <c r="BX87" s="71"/>
      <c r="BY87" s="71"/>
      <c r="BZ87" s="71"/>
      <c r="CA87" s="71"/>
      <c r="CB87" s="71"/>
      <c r="CC87" s="71"/>
      <c r="CD87" s="71"/>
      <c r="CE87" s="71"/>
      <c r="CF87" s="71"/>
      <c r="CG87" s="71"/>
      <c r="CH87" s="71"/>
      <c r="CI87" s="71"/>
      <c r="CJ87" s="71"/>
      <c r="CK87" s="71"/>
      <c r="CL87" s="71"/>
      <c r="CM87" s="71"/>
      <c r="CN87" s="71"/>
      <c r="CO87" s="71"/>
      <c r="CP87" s="71"/>
      <c r="CQ87" s="71"/>
      <c r="CR87" s="71"/>
      <c r="CS87" s="71"/>
      <c r="CT87" s="71"/>
      <c r="CU87" s="71"/>
      <c r="CV87" s="71"/>
      <c r="CW87" s="71"/>
      <c r="CX87" s="71"/>
      <c r="CY87" s="71"/>
      <c r="CZ87" s="71"/>
      <c r="DA87" s="71"/>
      <c r="DB87" s="71"/>
      <c r="DC87" s="71"/>
      <c r="DD87" s="71"/>
      <c r="DE87" s="71"/>
      <c r="DF87" s="71"/>
      <c r="DG87" s="71"/>
      <c r="DH87" s="71"/>
      <c r="DI87" s="71"/>
      <c r="DJ87" s="71"/>
      <c r="DK87" s="71"/>
      <c r="DL87" s="71"/>
      <c r="DM87" s="71"/>
      <c r="DN87" s="71"/>
      <c r="DO87" s="71"/>
      <c r="DP87" s="71"/>
      <c r="DQ87" s="71"/>
      <c r="DR87" s="71"/>
      <c r="DS87" s="71"/>
      <c r="DT87" s="71"/>
      <c r="DU87" s="71"/>
      <c r="DV87" s="71"/>
      <c r="DW87" s="71"/>
      <c r="DX87" s="71"/>
      <c r="DY87" s="71"/>
      <c r="DZ87" s="71"/>
      <c r="EA87" s="71"/>
      <c r="EB87" s="71"/>
      <c r="EC87" s="71"/>
      <c r="ED87" s="71"/>
      <c r="EE87" s="71"/>
      <c r="EF87" s="71"/>
      <c r="EG87" s="71"/>
      <c r="EH87" s="71"/>
      <c r="EI87" s="71"/>
      <c r="EJ87" s="71"/>
      <c r="EK87" s="71"/>
      <c r="EL87" s="71"/>
      <c r="EM87" s="71"/>
      <c r="EN87" s="71"/>
      <c r="EO87" s="71"/>
      <c r="EP87" s="71"/>
      <c r="EQ87" s="71"/>
      <c r="ER87" s="71"/>
      <c r="ES87" s="71"/>
      <c r="ET87" s="71"/>
      <c r="EU87" s="71"/>
      <c r="EV87" s="71"/>
      <c r="EW87" s="71"/>
      <c r="EX87" s="71"/>
      <c r="EY87" s="71"/>
      <c r="EZ87" s="71"/>
      <c r="FA87" s="71"/>
      <c r="FB87" s="71"/>
      <c r="FC87" s="71"/>
      <c r="FD87" s="71"/>
      <c r="FE87" s="71"/>
      <c r="FF87" s="71"/>
      <c r="FG87" s="71"/>
      <c r="FH87" s="71"/>
      <c r="FI87" s="71"/>
      <c r="FJ87" s="71"/>
      <c r="FK87" s="71"/>
      <c r="FL87" s="71"/>
      <c r="FM87" s="71"/>
      <c r="FN87" s="71"/>
      <c r="FO87" s="71"/>
      <c r="FP87" s="71"/>
      <c r="FQ87" s="71"/>
      <c r="FR87" s="71"/>
      <c r="FS87" s="71"/>
      <c r="FT87" s="71"/>
      <c r="FU87" s="71"/>
      <c r="FV87" s="71"/>
      <c r="FW87" s="71"/>
      <c r="FX87" s="71"/>
      <c r="FY87" s="71"/>
      <c r="FZ87" s="71"/>
      <c r="GA87" s="71"/>
      <c r="GB87" s="71"/>
      <c r="GC87" s="71"/>
      <c r="GD87" s="71"/>
      <c r="GE87" s="71"/>
      <c r="GF87" s="71"/>
      <c r="GG87" s="71"/>
      <c r="GH87" s="71"/>
      <c r="GI87" s="71"/>
      <c r="GJ87" s="71"/>
      <c r="GK87" s="71"/>
      <c r="GL87" s="71"/>
      <c r="GM87" s="71"/>
      <c r="GN87" s="71"/>
      <c r="GO87" s="71"/>
      <c r="GP87" s="71"/>
      <c r="GQ87" s="71"/>
      <c r="GR87" s="71"/>
      <c r="GS87" s="71"/>
      <c r="GT87" s="71"/>
      <c r="GU87" s="71"/>
      <c r="GV87" s="71"/>
      <c r="GW87" s="71"/>
      <c r="GX87" s="71"/>
      <c r="GY87" s="71"/>
      <c r="GZ87" s="71"/>
      <c r="HA87" s="71"/>
      <c r="HB87" s="71"/>
      <c r="HC87" s="71"/>
      <c r="HD87" s="71"/>
      <c r="HE87" s="71"/>
      <c r="HF87" s="71"/>
      <c r="HG87" s="71"/>
      <c r="HH87" s="71"/>
      <c r="HI87" s="71"/>
      <c r="HJ87" s="71"/>
      <c r="HK87" s="71"/>
      <c r="HL87" s="71"/>
      <c r="HM87" s="71"/>
      <c r="HN87" s="71"/>
      <c r="HO87" s="71"/>
      <c r="HP87" s="71"/>
      <c r="HQ87" s="71"/>
      <c r="HR87" s="71"/>
      <c r="HS87" s="71"/>
      <c r="HT87" s="71"/>
      <c r="HU87" s="71"/>
      <c r="HV87" s="71"/>
      <c r="HW87" s="71"/>
      <c r="HX87" s="71"/>
      <c r="HY87" s="71"/>
      <c r="HZ87" s="71"/>
      <c r="IA87" s="71"/>
      <c r="IB87" s="71"/>
      <c r="IC87" s="71"/>
      <c r="ID87" s="71"/>
      <c r="IE87" s="71"/>
      <c r="IF87" s="71"/>
      <c r="IG87" s="71"/>
      <c r="IH87" s="71"/>
      <c r="II87" s="71"/>
      <c r="IJ87" s="71"/>
      <c r="IK87" s="71"/>
      <c r="IL87" s="71"/>
      <c r="IM87" s="71"/>
      <c r="IN87" s="71"/>
      <c r="IO87" s="71"/>
      <c r="IP87" s="71"/>
      <c r="IQ87" s="71"/>
      <c r="IR87" s="71"/>
      <c r="IS87" s="71"/>
      <c r="IT87" s="71"/>
      <c r="IU87" s="71"/>
      <c r="IV87" s="71"/>
    </row>
    <row r="88" spans="1:256" s="14" customFormat="1" x14ac:dyDescent="0.25">
      <c r="A88" s="36"/>
      <c r="B88" s="36"/>
      <c r="C88" s="50"/>
      <c r="D88" s="78"/>
      <c r="E88" s="36"/>
      <c r="F88" s="55"/>
      <c r="G88" s="130"/>
      <c r="H88" s="55"/>
      <c r="I88" s="96"/>
      <c r="J88" s="55"/>
      <c r="K88" s="130"/>
      <c r="L88" s="55"/>
      <c r="M88" s="97"/>
      <c r="N88" s="103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71"/>
      <c r="BN88" s="71"/>
      <c r="BO88" s="71"/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1"/>
      <c r="CA88" s="71"/>
      <c r="CB88" s="71"/>
      <c r="CC88" s="71"/>
      <c r="CD88" s="71"/>
      <c r="CE88" s="71"/>
      <c r="CF88" s="71"/>
      <c r="CG88" s="71"/>
      <c r="CH88" s="71"/>
      <c r="CI88" s="71"/>
      <c r="CJ88" s="71"/>
      <c r="CK88" s="71"/>
      <c r="CL88" s="71"/>
      <c r="CM88" s="71"/>
      <c r="CN88" s="71"/>
      <c r="CO88" s="71"/>
      <c r="CP88" s="71"/>
      <c r="CQ88" s="71"/>
      <c r="CR88" s="71"/>
      <c r="CS88" s="71"/>
      <c r="CT88" s="71"/>
      <c r="CU88" s="71"/>
      <c r="CV88" s="71"/>
      <c r="CW88" s="71"/>
      <c r="CX88" s="71"/>
      <c r="CY88" s="71"/>
      <c r="CZ88" s="71"/>
      <c r="DA88" s="71"/>
      <c r="DB88" s="71"/>
      <c r="DC88" s="71"/>
      <c r="DD88" s="71"/>
      <c r="DE88" s="71"/>
      <c r="DF88" s="71"/>
      <c r="DG88" s="71"/>
      <c r="DH88" s="71"/>
      <c r="DI88" s="71"/>
      <c r="DJ88" s="71"/>
      <c r="DK88" s="71"/>
      <c r="DL88" s="71"/>
      <c r="DM88" s="71"/>
      <c r="DN88" s="71"/>
      <c r="DO88" s="71"/>
      <c r="DP88" s="71"/>
      <c r="DQ88" s="71"/>
      <c r="DR88" s="71"/>
      <c r="DS88" s="71"/>
      <c r="DT88" s="71"/>
      <c r="DU88" s="71"/>
      <c r="DV88" s="71"/>
      <c r="DW88" s="71"/>
      <c r="DX88" s="71"/>
      <c r="DY88" s="71"/>
      <c r="DZ88" s="71"/>
      <c r="EA88" s="71"/>
      <c r="EB88" s="71"/>
      <c r="EC88" s="71"/>
      <c r="ED88" s="71"/>
      <c r="EE88" s="71"/>
      <c r="EF88" s="71"/>
      <c r="EG88" s="71"/>
      <c r="EH88" s="71"/>
      <c r="EI88" s="71"/>
      <c r="EJ88" s="71"/>
      <c r="EK88" s="71"/>
      <c r="EL88" s="71"/>
      <c r="EM88" s="71"/>
      <c r="EN88" s="71"/>
      <c r="EO88" s="71"/>
      <c r="EP88" s="71"/>
      <c r="EQ88" s="71"/>
      <c r="ER88" s="71"/>
      <c r="ES88" s="71"/>
      <c r="ET88" s="71"/>
      <c r="EU88" s="71"/>
      <c r="EV88" s="71"/>
      <c r="EW88" s="71"/>
      <c r="EX88" s="71"/>
      <c r="EY88" s="71"/>
      <c r="EZ88" s="71"/>
      <c r="FA88" s="71"/>
      <c r="FB88" s="71"/>
      <c r="FC88" s="71"/>
      <c r="FD88" s="71"/>
      <c r="FE88" s="71"/>
      <c r="FF88" s="71"/>
      <c r="FG88" s="71"/>
      <c r="FH88" s="71"/>
      <c r="FI88" s="71"/>
      <c r="FJ88" s="71"/>
      <c r="FK88" s="71"/>
      <c r="FL88" s="71"/>
      <c r="FM88" s="71"/>
      <c r="FN88" s="71"/>
      <c r="FO88" s="71"/>
      <c r="FP88" s="71"/>
      <c r="FQ88" s="71"/>
      <c r="FR88" s="71"/>
      <c r="FS88" s="71"/>
      <c r="FT88" s="71"/>
      <c r="FU88" s="71"/>
      <c r="FV88" s="71"/>
      <c r="FW88" s="71"/>
      <c r="FX88" s="71"/>
      <c r="FY88" s="71"/>
      <c r="FZ88" s="71"/>
      <c r="GA88" s="71"/>
      <c r="GB88" s="71"/>
      <c r="GC88" s="71"/>
      <c r="GD88" s="71"/>
      <c r="GE88" s="71"/>
      <c r="GF88" s="71"/>
      <c r="GG88" s="71"/>
      <c r="GH88" s="71"/>
      <c r="GI88" s="71"/>
      <c r="GJ88" s="71"/>
      <c r="GK88" s="71"/>
      <c r="GL88" s="71"/>
      <c r="GM88" s="71"/>
      <c r="GN88" s="71"/>
      <c r="GO88" s="71"/>
      <c r="GP88" s="71"/>
      <c r="GQ88" s="71"/>
      <c r="GR88" s="71"/>
      <c r="GS88" s="71"/>
      <c r="GT88" s="71"/>
      <c r="GU88" s="71"/>
      <c r="GV88" s="71"/>
      <c r="GW88" s="71"/>
      <c r="GX88" s="71"/>
      <c r="GY88" s="71"/>
      <c r="GZ88" s="71"/>
      <c r="HA88" s="71"/>
      <c r="HB88" s="71"/>
      <c r="HC88" s="71"/>
      <c r="HD88" s="71"/>
      <c r="HE88" s="71"/>
      <c r="HF88" s="71"/>
      <c r="HG88" s="71"/>
      <c r="HH88" s="71"/>
      <c r="HI88" s="71"/>
      <c r="HJ88" s="71"/>
      <c r="HK88" s="71"/>
      <c r="HL88" s="71"/>
      <c r="HM88" s="71"/>
      <c r="HN88" s="71"/>
      <c r="HO88" s="71"/>
      <c r="HP88" s="71"/>
      <c r="HQ88" s="71"/>
      <c r="HR88" s="71"/>
      <c r="HS88" s="71"/>
      <c r="HT88" s="71"/>
      <c r="HU88" s="71"/>
      <c r="HV88" s="71"/>
      <c r="HW88" s="71"/>
      <c r="HX88" s="71"/>
      <c r="HY88" s="71"/>
      <c r="HZ88" s="71"/>
      <c r="IA88" s="71"/>
      <c r="IB88" s="71"/>
      <c r="IC88" s="71"/>
      <c r="ID88" s="71"/>
      <c r="IE88" s="71"/>
      <c r="IF88" s="71"/>
      <c r="IG88" s="71"/>
      <c r="IH88" s="71"/>
      <c r="II88" s="71"/>
      <c r="IJ88" s="71"/>
      <c r="IK88" s="71"/>
      <c r="IL88" s="71"/>
      <c r="IM88" s="71"/>
      <c r="IN88" s="71"/>
      <c r="IO88" s="71"/>
      <c r="IP88" s="71"/>
      <c r="IQ88" s="71"/>
      <c r="IR88" s="71"/>
      <c r="IS88" s="71"/>
      <c r="IT88" s="71"/>
      <c r="IU88" s="71"/>
      <c r="IV88" s="71"/>
    </row>
    <row r="89" spans="1:256" s="14" customFormat="1" x14ac:dyDescent="0.25">
      <c r="A89" s="36" t="s">
        <v>16</v>
      </c>
      <c r="B89" s="47" t="s">
        <v>139</v>
      </c>
      <c r="C89" s="70"/>
      <c r="D89" s="77">
        <v>43555</v>
      </c>
      <c r="E89" s="52"/>
      <c r="F89" s="22">
        <v>2065871.02</v>
      </c>
      <c r="G89" s="130">
        <f t="shared" ref="G89" si="19">H89/F89</f>
        <v>1</v>
      </c>
      <c r="H89" s="22">
        <v>2065871.02</v>
      </c>
      <c r="I89" s="101" t="s">
        <v>65</v>
      </c>
      <c r="J89" s="22">
        <v>1174755.6000000001</v>
      </c>
      <c r="K89" s="130">
        <f t="shared" si="18"/>
        <v>1</v>
      </c>
      <c r="L89" s="22">
        <v>1174755.6000000001</v>
      </c>
      <c r="M89" s="99"/>
      <c r="N89" s="103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1"/>
      <c r="CA89" s="71"/>
      <c r="CB89" s="71"/>
      <c r="CC89" s="71"/>
      <c r="CD89" s="71"/>
      <c r="CE89" s="71"/>
      <c r="CF89" s="71"/>
      <c r="CG89" s="71"/>
      <c r="CH89" s="71"/>
      <c r="CI89" s="71"/>
      <c r="CJ89" s="71"/>
      <c r="CK89" s="71"/>
      <c r="CL89" s="71"/>
      <c r="CM89" s="71"/>
      <c r="CN89" s="71"/>
      <c r="CO89" s="71"/>
      <c r="CP89" s="71"/>
      <c r="CQ89" s="71"/>
      <c r="CR89" s="71"/>
      <c r="CS89" s="71"/>
      <c r="CT89" s="71"/>
      <c r="CU89" s="71"/>
      <c r="CV89" s="71"/>
      <c r="CW89" s="71"/>
      <c r="CX89" s="71"/>
      <c r="CY89" s="71"/>
      <c r="CZ89" s="71"/>
      <c r="DA89" s="71"/>
      <c r="DB89" s="71"/>
      <c r="DC89" s="71"/>
      <c r="DD89" s="71"/>
      <c r="DE89" s="71"/>
      <c r="DF89" s="71"/>
      <c r="DG89" s="71"/>
      <c r="DH89" s="71"/>
      <c r="DI89" s="71"/>
      <c r="DJ89" s="71"/>
      <c r="DK89" s="71"/>
      <c r="DL89" s="71"/>
      <c r="DM89" s="71"/>
      <c r="DN89" s="71"/>
      <c r="DO89" s="71"/>
      <c r="DP89" s="71"/>
      <c r="DQ89" s="71"/>
      <c r="DR89" s="71"/>
      <c r="DS89" s="71"/>
      <c r="DT89" s="71"/>
      <c r="DU89" s="71"/>
      <c r="DV89" s="71"/>
      <c r="DW89" s="71"/>
      <c r="DX89" s="71"/>
      <c r="DY89" s="71"/>
      <c r="DZ89" s="71"/>
      <c r="EA89" s="71"/>
      <c r="EB89" s="71"/>
      <c r="EC89" s="71"/>
      <c r="ED89" s="71"/>
      <c r="EE89" s="71"/>
      <c r="EF89" s="71"/>
      <c r="EG89" s="71"/>
      <c r="EH89" s="71"/>
      <c r="EI89" s="71"/>
      <c r="EJ89" s="71"/>
      <c r="EK89" s="71"/>
      <c r="EL89" s="71"/>
      <c r="EM89" s="71"/>
      <c r="EN89" s="71"/>
      <c r="EO89" s="71"/>
      <c r="EP89" s="71"/>
      <c r="EQ89" s="71"/>
      <c r="ER89" s="71"/>
      <c r="ES89" s="71"/>
      <c r="ET89" s="71"/>
      <c r="EU89" s="71"/>
      <c r="EV89" s="71"/>
      <c r="EW89" s="71"/>
      <c r="EX89" s="71"/>
      <c r="EY89" s="71"/>
      <c r="EZ89" s="71"/>
      <c r="FA89" s="71"/>
      <c r="FB89" s="71"/>
      <c r="FC89" s="71"/>
      <c r="FD89" s="71"/>
      <c r="FE89" s="71"/>
      <c r="FF89" s="71"/>
      <c r="FG89" s="71"/>
      <c r="FH89" s="71"/>
      <c r="FI89" s="71"/>
      <c r="FJ89" s="71"/>
      <c r="FK89" s="71"/>
      <c r="FL89" s="71"/>
      <c r="FM89" s="71"/>
      <c r="FN89" s="71"/>
      <c r="FO89" s="71"/>
      <c r="FP89" s="71"/>
      <c r="FQ89" s="71"/>
      <c r="FR89" s="71"/>
      <c r="FS89" s="71"/>
      <c r="FT89" s="71"/>
      <c r="FU89" s="71"/>
      <c r="FV89" s="71"/>
      <c r="FW89" s="71"/>
      <c r="FX89" s="71"/>
      <c r="FY89" s="71"/>
      <c r="FZ89" s="71"/>
      <c r="GA89" s="71"/>
      <c r="GB89" s="71"/>
      <c r="GC89" s="71"/>
      <c r="GD89" s="71"/>
      <c r="GE89" s="71"/>
      <c r="GF89" s="71"/>
      <c r="GG89" s="71"/>
      <c r="GH89" s="71"/>
      <c r="GI89" s="71"/>
      <c r="GJ89" s="71"/>
      <c r="GK89" s="71"/>
      <c r="GL89" s="71"/>
      <c r="GM89" s="71"/>
      <c r="GN89" s="71"/>
      <c r="GO89" s="71"/>
      <c r="GP89" s="71"/>
      <c r="GQ89" s="71"/>
      <c r="GR89" s="71"/>
      <c r="GS89" s="71"/>
      <c r="GT89" s="71"/>
      <c r="GU89" s="71"/>
      <c r="GV89" s="71"/>
      <c r="GW89" s="71"/>
      <c r="GX89" s="71"/>
      <c r="GY89" s="71"/>
      <c r="GZ89" s="71"/>
      <c r="HA89" s="71"/>
      <c r="HB89" s="71"/>
      <c r="HC89" s="71"/>
      <c r="HD89" s="71"/>
      <c r="HE89" s="71"/>
      <c r="HF89" s="71"/>
      <c r="HG89" s="71"/>
      <c r="HH89" s="71"/>
      <c r="HI89" s="71"/>
      <c r="HJ89" s="71"/>
      <c r="HK89" s="71"/>
      <c r="HL89" s="71"/>
      <c r="HM89" s="71"/>
      <c r="HN89" s="71"/>
      <c r="HO89" s="71"/>
      <c r="HP89" s="71"/>
      <c r="HQ89" s="71"/>
      <c r="HR89" s="71"/>
      <c r="HS89" s="71"/>
      <c r="HT89" s="71"/>
      <c r="HU89" s="71"/>
      <c r="HV89" s="71"/>
      <c r="HW89" s="71"/>
      <c r="HX89" s="71"/>
      <c r="HY89" s="71"/>
      <c r="HZ89" s="71"/>
      <c r="IA89" s="71"/>
      <c r="IB89" s="71"/>
      <c r="IC89" s="71"/>
      <c r="ID89" s="71"/>
      <c r="IE89" s="71"/>
      <c r="IF89" s="71"/>
      <c r="IG89" s="71"/>
      <c r="IH89" s="71"/>
      <c r="II89" s="71"/>
      <c r="IJ89" s="71"/>
      <c r="IK89" s="71"/>
      <c r="IL89" s="71"/>
      <c r="IM89" s="71"/>
      <c r="IN89" s="71"/>
      <c r="IO89" s="71"/>
      <c r="IP89" s="71"/>
      <c r="IQ89" s="71"/>
      <c r="IR89" s="71"/>
      <c r="IS89" s="71"/>
      <c r="IT89" s="71"/>
      <c r="IU89" s="71"/>
      <c r="IV89" s="71"/>
    </row>
    <row r="90" spans="1:256" s="14" customFormat="1" ht="12.6" customHeight="1" x14ac:dyDescent="0.25">
      <c r="A90" s="38"/>
      <c r="B90" s="53"/>
      <c r="C90" s="69"/>
      <c r="D90" s="54"/>
      <c r="E90" s="38"/>
      <c r="F90" s="55">
        <f>SUM(F89:F89)</f>
        <v>2065871.02</v>
      </c>
      <c r="G90" s="130"/>
      <c r="H90" s="55">
        <f>SUM(H89:H89)</f>
        <v>2065871.02</v>
      </c>
      <c r="I90" s="96"/>
      <c r="J90" s="55">
        <f>SUM(J89)</f>
        <v>1174755.6000000001</v>
      </c>
      <c r="K90" s="130"/>
      <c r="L90" s="55">
        <f>SUM(L89)</f>
        <v>1174755.6000000001</v>
      </c>
      <c r="M90" s="97"/>
      <c r="N90" s="103">
        <f>SUM(L90-H90)</f>
        <v>-891115.41999999993</v>
      </c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71"/>
      <c r="BN90" s="71"/>
      <c r="BO90" s="71"/>
      <c r="BP90" s="71"/>
      <c r="BQ90" s="71"/>
      <c r="BR90" s="71"/>
      <c r="BS90" s="71"/>
      <c r="BT90" s="71"/>
      <c r="BU90" s="71"/>
      <c r="BV90" s="71"/>
      <c r="BW90" s="71"/>
      <c r="BX90" s="71"/>
      <c r="BY90" s="71"/>
      <c r="BZ90" s="71"/>
      <c r="CA90" s="71"/>
      <c r="CB90" s="71"/>
      <c r="CC90" s="71"/>
      <c r="CD90" s="71"/>
      <c r="CE90" s="71"/>
      <c r="CF90" s="71"/>
      <c r="CG90" s="71"/>
      <c r="CH90" s="71"/>
      <c r="CI90" s="71"/>
      <c r="CJ90" s="71"/>
      <c r="CK90" s="71"/>
      <c r="CL90" s="71"/>
      <c r="CM90" s="71"/>
      <c r="CN90" s="71"/>
      <c r="CO90" s="71"/>
      <c r="CP90" s="71"/>
      <c r="CQ90" s="71"/>
      <c r="CR90" s="71"/>
      <c r="CS90" s="71"/>
      <c r="CT90" s="71"/>
      <c r="CU90" s="71"/>
      <c r="CV90" s="71"/>
      <c r="CW90" s="71"/>
      <c r="CX90" s="71"/>
      <c r="CY90" s="71"/>
      <c r="CZ90" s="71"/>
      <c r="DA90" s="71"/>
      <c r="DB90" s="71"/>
      <c r="DC90" s="71"/>
      <c r="DD90" s="71"/>
      <c r="DE90" s="71"/>
      <c r="DF90" s="71"/>
      <c r="DG90" s="71"/>
      <c r="DH90" s="71"/>
      <c r="DI90" s="71"/>
      <c r="DJ90" s="71"/>
      <c r="DK90" s="71"/>
      <c r="DL90" s="71"/>
      <c r="DM90" s="71"/>
      <c r="DN90" s="71"/>
      <c r="DO90" s="71"/>
      <c r="DP90" s="71"/>
      <c r="DQ90" s="71"/>
      <c r="DR90" s="71"/>
      <c r="DS90" s="71"/>
      <c r="DT90" s="71"/>
      <c r="DU90" s="71"/>
      <c r="DV90" s="71"/>
      <c r="DW90" s="71"/>
      <c r="DX90" s="71"/>
      <c r="DY90" s="71"/>
      <c r="DZ90" s="71"/>
      <c r="EA90" s="71"/>
      <c r="EB90" s="71"/>
      <c r="EC90" s="71"/>
      <c r="ED90" s="71"/>
      <c r="EE90" s="71"/>
      <c r="EF90" s="71"/>
      <c r="EG90" s="71"/>
      <c r="EH90" s="71"/>
      <c r="EI90" s="71"/>
      <c r="EJ90" s="71"/>
      <c r="EK90" s="71"/>
      <c r="EL90" s="71"/>
      <c r="EM90" s="71"/>
      <c r="EN90" s="71"/>
      <c r="EO90" s="71"/>
      <c r="EP90" s="71"/>
      <c r="EQ90" s="71"/>
      <c r="ER90" s="71"/>
      <c r="ES90" s="71"/>
      <c r="ET90" s="71"/>
      <c r="EU90" s="71"/>
      <c r="EV90" s="71"/>
      <c r="EW90" s="71"/>
      <c r="EX90" s="71"/>
      <c r="EY90" s="71"/>
      <c r="EZ90" s="71"/>
      <c r="FA90" s="71"/>
      <c r="FB90" s="71"/>
      <c r="FC90" s="71"/>
      <c r="FD90" s="71"/>
      <c r="FE90" s="71"/>
      <c r="FF90" s="71"/>
      <c r="FG90" s="71"/>
      <c r="FH90" s="71"/>
      <c r="FI90" s="71"/>
      <c r="FJ90" s="71"/>
      <c r="FK90" s="71"/>
      <c r="FL90" s="71"/>
      <c r="FM90" s="71"/>
      <c r="FN90" s="71"/>
      <c r="FO90" s="71"/>
      <c r="FP90" s="71"/>
      <c r="FQ90" s="71"/>
      <c r="FR90" s="71"/>
      <c r="FS90" s="71"/>
      <c r="FT90" s="71"/>
      <c r="FU90" s="71"/>
      <c r="FV90" s="71"/>
      <c r="FW90" s="71"/>
      <c r="FX90" s="71"/>
      <c r="FY90" s="71"/>
      <c r="FZ90" s="71"/>
      <c r="GA90" s="71"/>
      <c r="GB90" s="71"/>
      <c r="GC90" s="71"/>
      <c r="GD90" s="71"/>
      <c r="GE90" s="71"/>
      <c r="GF90" s="71"/>
      <c r="GG90" s="71"/>
      <c r="GH90" s="71"/>
      <c r="GI90" s="71"/>
      <c r="GJ90" s="71"/>
      <c r="GK90" s="71"/>
      <c r="GL90" s="71"/>
      <c r="GM90" s="71"/>
      <c r="GN90" s="71"/>
      <c r="GO90" s="71"/>
      <c r="GP90" s="71"/>
      <c r="GQ90" s="71"/>
      <c r="GR90" s="71"/>
      <c r="GS90" s="71"/>
      <c r="GT90" s="71"/>
      <c r="GU90" s="71"/>
      <c r="GV90" s="71"/>
      <c r="GW90" s="71"/>
      <c r="GX90" s="71"/>
      <c r="GY90" s="71"/>
      <c r="GZ90" s="71"/>
      <c r="HA90" s="71"/>
      <c r="HB90" s="71"/>
      <c r="HC90" s="71"/>
      <c r="HD90" s="71"/>
      <c r="HE90" s="71"/>
      <c r="HF90" s="71"/>
      <c r="HG90" s="71"/>
      <c r="HH90" s="71"/>
      <c r="HI90" s="71"/>
      <c r="HJ90" s="71"/>
      <c r="HK90" s="71"/>
      <c r="HL90" s="71"/>
      <c r="HM90" s="71"/>
      <c r="HN90" s="71"/>
      <c r="HO90" s="71"/>
      <c r="HP90" s="71"/>
      <c r="HQ90" s="71"/>
      <c r="HR90" s="71"/>
      <c r="HS90" s="71"/>
      <c r="HT90" s="71"/>
      <c r="HU90" s="71"/>
      <c r="HV90" s="71"/>
      <c r="HW90" s="71"/>
      <c r="HX90" s="71"/>
      <c r="HY90" s="71"/>
      <c r="HZ90" s="71"/>
      <c r="IA90" s="71"/>
      <c r="IB90" s="71"/>
      <c r="IC90" s="71"/>
      <c r="ID90" s="71"/>
      <c r="IE90" s="71"/>
      <c r="IF90" s="71"/>
      <c r="IG90" s="71"/>
      <c r="IH90" s="71"/>
      <c r="II90" s="71"/>
      <c r="IJ90" s="71"/>
      <c r="IK90" s="71"/>
      <c r="IL90" s="71"/>
      <c r="IM90" s="71"/>
      <c r="IN90" s="71"/>
      <c r="IO90" s="71"/>
      <c r="IP90" s="71"/>
      <c r="IQ90" s="71"/>
      <c r="IR90" s="71"/>
      <c r="IS90" s="71"/>
      <c r="IT90" s="71"/>
      <c r="IU90" s="71"/>
      <c r="IV90" s="71"/>
    </row>
    <row r="91" spans="1:256" s="14" customFormat="1" x14ac:dyDescent="0.25">
      <c r="A91" s="38"/>
      <c r="B91" s="53"/>
      <c r="C91" s="69"/>
      <c r="D91" s="54"/>
      <c r="E91" s="38"/>
      <c r="F91" s="55"/>
      <c r="G91" s="130"/>
      <c r="H91" s="55"/>
      <c r="I91" s="96"/>
      <c r="J91" s="55"/>
      <c r="K91" s="130"/>
      <c r="L91" s="55"/>
      <c r="M91" s="97"/>
      <c r="N91" s="103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71"/>
      <c r="BN91" s="71"/>
      <c r="BO91" s="71"/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1"/>
      <c r="CA91" s="71"/>
      <c r="CB91" s="71"/>
      <c r="CC91" s="71"/>
      <c r="CD91" s="71"/>
      <c r="CE91" s="71"/>
      <c r="CF91" s="71"/>
      <c r="CG91" s="71"/>
      <c r="CH91" s="71"/>
      <c r="CI91" s="71"/>
      <c r="CJ91" s="71"/>
      <c r="CK91" s="71"/>
      <c r="CL91" s="71"/>
      <c r="CM91" s="71"/>
      <c r="CN91" s="71"/>
      <c r="CO91" s="71"/>
      <c r="CP91" s="71"/>
      <c r="CQ91" s="71"/>
      <c r="CR91" s="71"/>
      <c r="CS91" s="71"/>
      <c r="CT91" s="71"/>
      <c r="CU91" s="71"/>
      <c r="CV91" s="71"/>
      <c r="CW91" s="71"/>
      <c r="CX91" s="71"/>
      <c r="CY91" s="71"/>
      <c r="CZ91" s="71"/>
      <c r="DA91" s="71"/>
      <c r="DB91" s="71"/>
      <c r="DC91" s="71"/>
      <c r="DD91" s="71"/>
      <c r="DE91" s="71"/>
      <c r="DF91" s="71"/>
      <c r="DG91" s="71"/>
      <c r="DH91" s="71"/>
      <c r="DI91" s="71"/>
      <c r="DJ91" s="71"/>
      <c r="DK91" s="71"/>
      <c r="DL91" s="71"/>
      <c r="DM91" s="71"/>
      <c r="DN91" s="71"/>
      <c r="DO91" s="71"/>
      <c r="DP91" s="71"/>
      <c r="DQ91" s="71"/>
      <c r="DR91" s="71"/>
      <c r="DS91" s="71"/>
      <c r="DT91" s="71"/>
      <c r="DU91" s="71"/>
      <c r="DV91" s="71"/>
      <c r="DW91" s="71"/>
      <c r="DX91" s="71"/>
      <c r="DY91" s="71"/>
      <c r="DZ91" s="71"/>
      <c r="EA91" s="71"/>
      <c r="EB91" s="71"/>
      <c r="EC91" s="71"/>
      <c r="ED91" s="71"/>
      <c r="EE91" s="71"/>
      <c r="EF91" s="71"/>
      <c r="EG91" s="71"/>
      <c r="EH91" s="71"/>
      <c r="EI91" s="71"/>
      <c r="EJ91" s="71"/>
      <c r="EK91" s="71"/>
      <c r="EL91" s="71"/>
      <c r="EM91" s="71"/>
      <c r="EN91" s="71"/>
      <c r="EO91" s="71"/>
      <c r="EP91" s="71"/>
      <c r="EQ91" s="71"/>
      <c r="ER91" s="71"/>
      <c r="ES91" s="71"/>
      <c r="ET91" s="71"/>
      <c r="EU91" s="71"/>
      <c r="EV91" s="71"/>
      <c r="EW91" s="71"/>
      <c r="EX91" s="71"/>
      <c r="EY91" s="71"/>
      <c r="EZ91" s="71"/>
      <c r="FA91" s="71"/>
      <c r="FB91" s="71"/>
      <c r="FC91" s="71"/>
      <c r="FD91" s="71"/>
      <c r="FE91" s="71"/>
      <c r="FF91" s="71"/>
      <c r="FG91" s="71"/>
      <c r="FH91" s="71"/>
      <c r="FI91" s="71"/>
      <c r="FJ91" s="71"/>
      <c r="FK91" s="71"/>
      <c r="FL91" s="71"/>
      <c r="FM91" s="71"/>
      <c r="FN91" s="71"/>
      <c r="FO91" s="71"/>
      <c r="FP91" s="71"/>
      <c r="FQ91" s="71"/>
      <c r="FR91" s="71"/>
      <c r="FS91" s="71"/>
      <c r="FT91" s="71"/>
      <c r="FU91" s="71"/>
      <c r="FV91" s="71"/>
      <c r="FW91" s="71"/>
      <c r="FX91" s="71"/>
      <c r="FY91" s="71"/>
      <c r="FZ91" s="71"/>
      <c r="GA91" s="71"/>
      <c r="GB91" s="71"/>
      <c r="GC91" s="71"/>
      <c r="GD91" s="71"/>
      <c r="GE91" s="71"/>
      <c r="GF91" s="71"/>
      <c r="GG91" s="71"/>
      <c r="GH91" s="71"/>
      <c r="GI91" s="71"/>
      <c r="GJ91" s="71"/>
      <c r="GK91" s="71"/>
      <c r="GL91" s="71"/>
      <c r="GM91" s="71"/>
      <c r="GN91" s="71"/>
      <c r="GO91" s="71"/>
      <c r="GP91" s="71"/>
      <c r="GQ91" s="71"/>
      <c r="GR91" s="71"/>
      <c r="GS91" s="71"/>
      <c r="GT91" s="71"/>
      <c r="GU91" s="71"/>
      <c r="GV91" s="71"/>
      <c r="GW91" s="71"/>
      <c r="GX91" s="71"/>
      <c r="GY91" s="71"/>
      <c r="GZ91" s="71"/>
      <c r="HA91" s="71"/>
      <c r="HB91" s="71"/>
      <c r="HC91" s="71"/>
      <c r="HD91" s="71"/>
      <c r="HE91" s="71"/>
      <c r="HF91" s="71"/>
      <c r="HG91" s="71"/>
      <c r="HH91" s="71"/>
      <c r="HI91" s="71"/>
      <c r="HJ91" s="71"/>
      <c r="HK91" s="71"/>
      <c r="HL91" s="71"/>
      <c r="HM91" s="71"/>
      <c r="HN91" s="71"/>
      <c r="HO91" s="71"/>
      <c r="HP91" s="71"/>
      <c r="HQ91" s="71"/>
      <c r="HR91" s="71"/>
      <c r="HS91" s="71"/>
      <c r="HT91" s="71"/>
      <c r="HU91" s="71"/>
      <c r="HV91" s="71"/>
      <c r="HW91" s="71"/>
      <c r="HX91" s="71"/>
      <c r="HY91" s="71"/>
      <c r="HZ91" s="71"/>
      <c r="IA91" s="71"/>
      <c r="IB91" s="71"/>
      <c r="IC91" s="71"/>
      <c r="ID91" s="71"/>
      <c r="IE91" s="71"/>
      <c r="IF91" s="71"/>
      <c r="IG91" s="71"/>
      <c r="IH91" s="71"/>
      <c r="II91" s="71"/>
      <c r="IJ91" s="71"/>
      <c r="IK91" s="71"/>
      <c r="IL91" s="71"/>
      <c r="IM91" s="71"/>
      <c r="IN91" s="71"/>
      <c r="IO91" s="71"/>
      <c r="IP91" s="71"/>
      <c r="IQ91" s="71"/>
      <c r="IR91" s="71"/>
      <c r="IS91" s="71"/>
      <c r="IT91" s="71"/>
      <c r="IU91" s="71"/>
      <c r="IV91" s="71"/>
    </row>
    <row r="92" spans="1:256" s="14" customFormat="1" outlineLevel="1" x14ac:dyDescent="0.25">
      <c r="A92" s="36" t="s">
        <v>17</v>
      </c>
      <c r="B92" s="47" t="s">
        <v>139</v>
      </c>
      <c r="C92" s="50"/>
      <c r="D92" s="77">
        <v>43555</v>
      </c>
      <c r="E92" s="52"/>
      <c r="F92" s="22">
        <v>9297621.75</v>
      </c>
      <c r="G92" s="130">
        <f t="shared" ref="G92" si="20">H92/F92</f>
        <v>1</v>
      </c>
      <c r="H92" s="22">
        <v>9297621.75</v>
      </c>
      <c r="I92" s="101" t="s">
        <v>65</v>
      </c>
      <c r="J92" s="22">
        <v>9455623.9299999997</v>
      </c>
      <c r="K92" s="130">
        <f t="shared" si="18"/>
        <v>1</v>
      </c>
      <c r="L92" s="22">
        <v>9455623.9299999997</v>
      </c>
      <c r="M92" s="99"/>
      <c r="N92" s="103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71"/>
      <c r="BW92" s="71"/>
      <c r="BX92" s="71"/>
      <c r="BY92" s="71"/>
      <c r="BZ92" s="71"/>
      <c r="CA92" s="71"/>
      <c r="CB92" s="71"/>
      <c r="CC92" s="71"/>
      <c r="CD92" s="71"/>
      <c r="CE92" s="71"/>
      <c r="CF92" s="71"/>
      <c r="CG92" s="71"/>
      <c r="CH92" s="71"/>
      <c r="CI92" s="71"/>
      <c r="CJ92" s="71"/>
      <c r="CK92" s="71"/>
      <c r="CL92" s="71"/>
      <c r="CM92" s="71"/>
      <c r="CN92" s="71"/>
      <c r="CO92" s="71"/>
      <c r="CP92" s="71"/>
      <c r="CQ92" s="71"/>
      <c r="CR92" s="71"/>
      <c r="CS92" s="71"/>
      <c r="CT92" s="71"/>
      <c r="CU92" s="71"/>
      <c r="CV92" s="71"/>
      <c r="CW92" s="71"/>
      <c r="CX92" s="71"/>
      <c r="CY92" s="71"/>
      <c r="CZ92" s="71"/>
      <c r="DA92" s="71"/>
      <c r="DB92" s="71"/>
      <c r="DC92" s="71"/>
      <c r="DD92" s="71"/>
      <c r="DE92" s="71"/>
      <c r="DF92" s="71"/>
      <c r="DG92" s="71"/>
      <c r="DH92" s="71"/>
      <c r="DI92" s="71"/>
      <c r="DJ92" s="71"/>
      <c r="DK92" s="71"/>
      <c r="DL92" s="71"/>
      <c r="DM92" s="71"/>
      <c r="DN92" s="71"/>
      <c r="DO92" s="71"/>
      <c r="DP92" s="71"/>
      <c r="DQ92" s="71"/>
      <c r="DR92" s="71"/>
      <c r="DS92" s="71"/>
      <c r="DT92" s="71"/>
      <c r="DU92" s="71"/>
      <c r="DV92" s="71"/>
      <c r="DW92" s="71"/>
      <c r="DX92" s="71"/>
      <c r="DY92" s="71"/>
      <c r="DZ92" s="71"/>
      <c r="EA92" s="71"/>
      <c r="EB92" s="71"/>
      <c r="EC92" s="71"/>
      <c r="ED92" s="71"/>
      <c r="EE92" s="71"/>
      <c r="EF92" s="71"/>
      <c r="EG92" s="71"/>
      <c r="EH92" s="71"/>
      <c r="EI92" s="71"/>
      <c r="EJ92" s="71"/>
      <c r="EK92" s="71"/>
      <c r="EL92" s="71"/>
      <c r="EM92" s="71"/>
      <c r="EN92" s="71"/>
      <c r="EO92" s="71"/>
      <c r="EP92" s="71"/>
      <c r="EQ92" s="71"/>
      <c r="ER92" s="71"/>
      <c r="ES92" s="71"/>
      <c r="ET92" s="71"/>
      <c r="EU92" s="71"/>
      <c r="EV92" s="71"/>
      <c r="EW92" s="71"/>
      <c r="EX92" s="71"/>
      <c r="EY92" s="71"/>
      <c r="EZ92" s="71"/>
      <c r="FA92" s="71"/>
      <c r="FB92" s="71"/>
      <c r="FC92" s="71"/>
      <c r="FD92" s="71"/>
      <c r="FE92" s="71"/>
      <c r="FF92" s="71"/>
      <c r="FG92" s="71"/>
      <c r="FH92" s="71"/>
      <c r="FI92" s="71"/>
      <c r="FJ92" s="71"/>
      <c r="FK92" s="71"/>
      <c r="FL92" s="71"/>
      <c r="FM92" s="71"/>
      <c r="FN92" s="71"/>
      <c r="FO92" s="71"/>
      <c r="FP92" s="71"/>
      <c r="FQ92" s="71"/>
      <c r="FR92" s="71"/>
      <c r="FS92" s="71"/>
      <c r="FT92" s="71"/>
      <c r="FU92" s="71"/>
      <c r="FV92" s="71"/>
      <c r="FW92" s="71"/>
      <c r="FX92" s="71"/>
      <c r="FY92" s="71"/>
      <c r="FZ92" s="71"/>
      <c r="GA92" s="71"/>
      <c r="GB92" s="71"/>
      <c r="GC92" s="71"/>
      <c r="GD92" s="71"/>
      <c r="GE92" s="71"/>
      <c r="GF92" s="71"/>
      <c r="GG92" s="71"/>
      <c r="GH92" s="71"/>
      <c r="GI92" s="71"/>
      <c r="GJ92" s="71"/>
      <c r="GK92" s="71"/>
      <c r="GL92" s="71"/>
      <c r="GM92" s="71"/>
      <c r="GN92" s="71"/>
      <c r="GO92" s="71"/>
      <c r="GP92" s="71"/>
      <c r="GQ92" s="71"/>
      <c r="GR92" s="71"/>
      <c r="GS92" s="71"/>
      <c r="GT92" s="71"/>
      <c r="GU92" s="71"/>
      <c r="GV92" s="71"/>
      <c r="GW92" s="71"/>
      <c r="GX92" s="71"/>
      <c r="GY92" s="71"/>
      <c r="GZ92" s="71"/>
      <c r="HA92" s="71"/>
      <c r="HB92" s="71"/>
      <c r="HC92" s="71"/>
      <c r="HD92" s="71"/>
      <c r="HE92" s="71"/>
      <c r="HF92" s="71"/>
      <c r="HG92" s="71"/>
      <c r="HH92" s="71"/>
      <c r="HI92" s="71"/>
      <c r="HJ92" s="71"/>
      <c r="HK92" s="71"/>
      <c r="HL92" s="71"/>
      <c r="HM92" s="71"/>
      <c r="HN92" s="71"/>
      <c r="HO92" s="71"/>
      <c r="HP92" s="71"/>
      <c r="HQ92" s="71"/>
      <c r="HR92" s="71"/>
      <c r="HS92" s="71"/>
      <c r="HT92" s="71"/>
      <c r="HU92" s="71"/>
      <c r="HV92" s="71"/>
      <c r="HW92" s="71"/>
      <c r="HX92" s="71"/>
      <c r="HY92" s="71"/>
      <c r="HZ92" s="71"/>
      <c r="IA92" s="71"/>
      <c r="IB92" s="71"/>
      <c r="IC92" s="71"/>
      <c r="ID92" s="71"/>
      <c r="IE92" s="71"/>
      <c r="IF92" s="71"/>
      <c r="IG92" s="71"/>
      <c r="IH92" s="71"/>
      <c r="II92" s="71"/>
      <c r="IJ92" s="71"/>
      <c r="IK92" s="71"/>
      <c r="IL92" s="71"/>
      <c r="IM92" s="71"/>
      <c r="IN92" s="71"/>
      <c r="IO92" s="71"/>
      <c r="IP92" s="71"/>
      <c r="IQ92" s="71"/>
      <c r="IR92" s="71"/>
      <c r="IS92" s="71"/>
      <c r="IT92" s="71"/>
      <c r="IU92" s="71"/>
      <c r="IV92" s="71"/>
    </row>
    <row r="93" spans="1:256" s="14" customFormat="1" x14ac:dyDescent="0.25">
      <c r="A93" s="36"/>
      <c r="B93" s="36"/>
      <c r="C93" s="50"/>
      <c r="D93" s="80"/>
      <c r="E93" s="36"/>
      <c r="F93" s="55">
        <f>SUM(F92:F92)</f>
        <v>9297621.75</v>
      </c>
      <c r="G93" s="130"/>
      <c r="H93" s="55">
        <f>SUM(H92:H92)</f>
        <v>9297621.75</v>
      </c>
      <c r="I93" s="96"/>
      <c r="J93" s="55">
        <f>SUM(J92)</f>
        <v>9455623.9299999997</v>
      </c>
      <c r="K93" s="130"/>
      <c r="L93" s="55">
        <f>SUM(L92)</f>
        <v>9455623.9299999997</v>
      </c>
      <c r="M93" s="97"/>
      <c r="N93" s="103">
        <f>SUM(L93-H93)</f>
        <v>158002.1799999997</v>
      </c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71"/>
      <c r="BW93" s="71"/>
      <c r="BX93" s="71"/>
      <c r="BY93" s="71"/>
      <c r="BZ93" s="71"/>
      <c r="CA93" s="71"/>
      <c r="CB93" s="71"/>
      <c r="CC93" s="71"/>
      <c r="CD93" s="71"/>
      <c r="CE93" s="71"/>
      <c r="CF93" s="71"/>
      <c r="CG93" s="71"/>
      <c r="CH93" s="71"/>
      <c r="CI93" s="71"/>
      <c r="CJ93" s="71"/>
      <c r="CK93" s="71"/>
      <c r="CL93" s="71"/>
      <c r="CM93" s="71"/>
      <c r="CN93" s="71"/>
      <c r="CO93" s="71"/>
      <c r="CP93" s="71"/>
      <c r="CQ93" s="71"/>
      <c r="CR93" s="71"/>
      <c r="CS93" s="71"/>
      <c r="CT93" s="71"/>
      <c r="CU93" s="71"/>
      <c r="CV93" s="71"/>
      <c r="CW93" s="71"/>
      <c r="CX93" s="71"/>
      <c r="CY93" s="71"/>
      <c r="CZ93" s="71"/>
      <c r="DA93" s="71"/>
      <c r="DB93" s="71"/>
      <c r="DC93" s="71"/>
      <c r="DD93" s="71"/>
      <c r="DE93" s="71"/>
      <c r="DF93" s="71"/>
      <c r="DG93" s="71"/>
      <c r="DH93" s="71"/>
      <c r="DI93" s="71"/>
      <c r="DJ93" s="71"/>
      <c r="DK93" s="71"/>
      <c r="DL93" s="71"/>
      <c r="DM93" s="71"/>
      <c r="DN93" s="71"/>
      <c r="DO93" s="71"/>
      <c r="DP93" s="71"/>
      <c r="DQ93" s="71"/>
      <c r="DR93" s="71"/>
      <c r="DS93" s="71"/>
      <c r="DT93" s="71"/>
      <c r="DU93" s="71"/>
      <c r="DV93" s="71"/>
      <c r="DW93" s="71"/>
      <c r="DX93" s="71"/>
      <c r="DY93" s="71"/>
      <c r="DZ93" s="71"/>
      <c r="EA93" s="71"/>
      <c r="EB93" s="71"/>
      <c r="EC93" s="71"/>
      <c r="ED93" s="71"/>
      <c r="EE93" s="71"/>
      <c r="EF93" s="71"/>
      <c r="EG93" s="71"/>
      <c r="EH93" s="71"/>
      <c r="EI93" s="71"/>
      <c r="EJ93" s="71"/>
      <c r="EK93" s="71"/>
      <c r="EL93" s="71"/>
      <c r="EM93" s="71"/>
      <c r="EN93" s="71"/>
      <c r="EO93" s="71"/>
      <c r="EP93" s="71"/>
      <c r="EQ93" s="71"/>
      <c r="ER93" s="71"/>
      <c r="ES93" s="71"/>
      <c r="ET93" s="71"/>
      <c r="EU93" s="71"/>
      <c r="EV93" s="71"/>
      <c r="EW93" s="71"/>
      <c r="EX93" s="71"/>
      <c r="EY93" s="71"/>
      <c r="EZ93" s="71"/>
      <c r="FA93" s="71"/>
      <c r="FB93" s="71"/>
      <c r="FC93" s="71"/>
      <c r="FD93" s="71"/>
      <c r="FE93" s="71"/>
      <c r="FF93" s="71"/>
      <c r="FG93" s="71"/>
      <c r="FH93" s="71"/>
      <c r="FI93" s="71"/>
      <c r="FJ93" s="71"/>
      <c r="FK93" s="71"/>
      <c r="FL93" s="71"/>
      <c r="FM93" s="71"/>
      <c r="FN93" s="71"/>
      <c r="FO93" s="71"/>
      <c r="FP93" s="71"/>
      <c r="FQ93" s="71"/>
      <c r="FR93" s="71"/>
      <c r="FS93" s="71"/>
      <c r="FT93" s="71"/>
      <c r="FU93" s="71"/>
      <c r="FV93" s="71"/>
      <c r="FW93" s="71"/>
      <c r="FX93" s="71"/>
      <c r="FY93" s="71"/>
      <c r="FZ93" s="71"/>
      <c r="GA93" s="71"/>
      <c r="GB93" s="71"/>
      <c r="GC93" s="71"/>
      <c r="GD93" s="71"/>
      <c r="GE93" s="71"/>
      <c r="GF93" s="71"/>
      <c r="GG93" s="71"/>
      <c r="GH93" s="71"/>
      <c r="GI93" s="71"/>
      <c r="GJ93" s="71"/>
      <c r="GK93" s="71"/>
      <c r="GL93" s="71"/>
      <c r="GM93" s="71"/>
      <c r="GN93" s="71"/>
      <c r="GO93" s="71"/>
      <c r="GP93" s="71"/>
      <c r="GQ93" s="71"/>
      <c r="GR93" s="71"/>
      <c r="GS93" s="71"/>
      <c r="GT93" s="71"/>
      <c r="GU93" s="71"/>
      <c r="GV93" s="71"/>
      <c r="GW93" s="71"/>
      <c r="GX93" s="71"/>
      <c r="GY93" s="71"/>
      <c r="GZ93" s="71"/>
      <c r="HA93" s="71"/>
      <c r="HB93" s="71"/>
      <c r="HC93" s="71"/>
      <c r="HD93" s="71"/>
      <c r="HE93" s="71"/>
      <c r="HF93" s="71"/>
      <c r="HG93" s="71"/>
      <c r="HH93" s="71"/>
      <c r="HI93" s="71"/>
      <c r="HJ93" s="71"/>
      <c r="HK93" s="71"/>
      <c r="HL93" s="71"/>
      <c r="HM93" s="71"/>
      <c r="HN93" s="71"/>
      <c r="HO93" s="71"/>
      <c r="HP93" s="71"/>
      <c r="HQ93" s="71"/>
      <c r="HR93" s="71"/>
      <c r="HS93" s="71"/>
      <c r="HT93" s="71"/>
      <c r="HU93" s="71"/>
      <c r="HV93" s="71"/>
      <c r="HW93" s="71"/>
      <c r="HX93" s="71"/>
      <c r="HY93" s="71"/>
      <c r="HZ93" s="71"/>
      <c r="IA93" s="71"/>
      <c r="IB93" s="71"/>
      <c r="IC93" s="71"/>
      <c r="ID93" s="71"/>
      <c r="IE93" s="71"/>
      <c r="IF93" s="71"/>
      <c r="IG93" s="71"/>
      <c r="IH93" s="71"/>
      <c r="II93" s="71"/>
      <c r="IJ93" s="71"/>
      <c r="IK93" s="71"/>
      <c r="IL93" s="71"/>
      <c r="IM93" s="71"/>
      <c r="IN93" s="71"/>
      <c r="IO93" s="71"/>
      <c r="IP93" s="71"/>
      <c r="IQ93" s="71"/>
      <c r="IR93" s="71"/>
      <c r="IS93" s="71"/>
      <c r="IT93" s="71"/>
      <c r="IU93" s="71"/>
      <c r="IV93" s="71"/>
    </row>
    <row r="94" spans="1:256" s="14" customFormat="1" x14ac:dyDescent="0.25">
      <c r="A94" s="36"/>
      <c r="B94" s="36"/>
      <c r="C94" s="50"/>
      <c r="D94" s="77"/>
      <c r="E94" s="36"/>
      <c r="F94" s="22"/>
      <c r="G94" s="130"/>
      <c r="H94" s="22"/>
      <c r="I94" s="101"/>
      <c r="J94" s="22"/>
      <c r="K94" s="130"/>
      <c r="L94" s="22"/>
      <c r="M94" s="99"/>
      <c r="N94" s="103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71"/>
      <c r="BW94" s="71"/>
      <c r="BX94" s="71"/>
      <c r="BY94" s="71"/>
      <c r="BZ94" s="71"/>
      <c r="CA94" s="71"/>
      <c r="CB94" s="71"/>
      <c r="CC94" s="71"/>
      <c r="CD94" s="71"/>
      <c r="CE94" s="71"/>
      <c r="CF94" s="71"/>
      <c r="CG94" s="71"/>
      <c r="CH94" s="71"/>
      <c r="CI94" s="71"/>
      <c r="CJ94" s="71"/>
      <c r="CK94" s="71"/>
      <c r="CL94" s="71"/>
      <c r="CM94" s="71"/>
      <c r="CN94" s="71"/>
      <c r="CO94" s="71"/>
      <c r="CP94" s="71"/>
      <c r="CQ94" s="71"/>
      <c r="CR94" s="71"/>
      <c r="CS94" s="71"/>
      <c r="CT94" s="71"/>
      <c r="CU94" s="71"/>
      <c r="CV94" s="71"/>
      <c r="CW94" s="71"/>
      <c r="CX94" s="71"/>
      <c r="CY94" s="71"/>
      <c r="CZ94" s="71"/>
      <c r="DA94" s="71"/>
      <c r="DB94" s="71"/>
      <c r="DC94" s="71"/>
      <c r="DD94" s="71"/>
      <c r="DE94" s="71"/>
      <c r="DF94" s="71"/>
      <c r="DG94" s="71"/>
      <c r="DH94" s="71"/>
      <c r="DI94" s="71"/>
      <c r="DJ94" s="71"/>
      <c r="DK94" s="71"/>
      <c r="DL94" s="71"/>
      <c r="DM94" s="71"/>
      <c r="DN94" s="71"/>
      <c r="DO94" s="71"/>
      <c r="DP94" s="71"/>
      <c r="DQ94" s="71"/>
      <c r="DR94" s="71"/>
      <c r="DS94" s="71"/>
      <c r="DT94" s="71"/>
      <c r="DU94" s="71"/>
      <c r="DV94" s="71"/>
      <c r="DW94" s="71"/>
      <c r="DX94" s="71"/>
      <c r="DY94" s="71"/>
      <c r="DZ94" s="71"/>
      <c r="EA94" s="71"/>
      <c r="EB94" s="71"/>
      <c r="EC94" s="71"/>
      <c r="ED94" s="71"/>
      <c r="EE94" s="71"/>
      <c r="EF94" s="71"/>
      <c r="EG94" s="71"/>
      <c r="EH94" s="71"/>
      <c r="EI94" s="71"/>
      <c r="EJ94" s="71"/>
      <c r="EK94" s="71"/>
      <c r="EL94" s="71"/>
      <c r="EM94" s="71"/>
      <c r="EN94" s="71"/>
      <c r="EO94" s="71"/>
      <c r="EP94" s="71"/>
      <c r="EQ94" s="71"/>
      <c r="ER94" s="71"/>
      <c r="ES94" s="71"/>
      <c r="ET94" s="71"/>
      <c r="EU94" s="71"/>
      <c r="EV94" s="71"/>
      <c r="EW94" s="71"/>
      <c r="EX94" s="71"/>
      <c r="EY94" s="71"/>
      <c r="EZ94" s="71"/>
      <c r="FA94" s="71"/>
      <c r="FB94" s="71"/>
      <c r="FC94" s="71"/>
      <c r="FD94" s="71"/>
      <c r="FE94" s="71"/>
      <c r="FF94" s="71"/>
      <c r="FG94" s="71"/>
      <c r="FH94" s="71"/>
      <c r="FI94" s="71"/>
      <c r="FJ94" s="71"/>
      <c r="FK94" s="71"/>
      <c r="FL94" s="71"/>
      <c r="FM94" s="71"/>
      <c r="FN94" s="71"/>
      <c r="FO94" s="71"/>
      <c r="FP94" s="71"/>
      <c r="FQ94" s="71"/>
      <c r="FR94" s="71"/>
      <c r="FS94" s="71"/>
      <c r="FT94" s="71"/>
      <c r="FU94" s="71"/>
      <c r="FV94" s="71"/>
      <c r="FW94" s="71"/>
      <c r="FX94" s="71"/>
      <c r="FY94" s="71"/>
      <c r="FZ94" s="71"/>
      <c r="GA94" s="71"/>
      <c r="GB94" s="71"/>
      <c r="GC94" s="71"/>
      <c r="GD94" s="71"/>
      <c r="GE94" s="71"/>
      <c r="GF94" s="71"/>
      <c r="GG94" s="71"/>
      <c r="GH94" s="71"/>
      <c r="GI94" s="71"/>
      <c r="GJ94" s="71"/>
      <c r="GK94" s="71"/>
      <c r="GL94" s="71"/>
      <c r="GM94" s="71"/>
      <c r="GN94" s="71"/>
      <c r="GO94" s="71"/>
      <c r="GP94" s="71"/>
      <c r="GQ94" s="71"/>
      <c r="GR94" s="71"/>
      <c r="GS94" s="71"/>
      <c r="GT94" s="71"/>
      <c r="GU94" s="71"/>
      <c r="GV94" s="71"/>
      <c r="GW94" s="71"/>
      <c r="GX94" s="71"/>
      <c r="GY94" s="71"/>
      <c r="GZ94" s="71"/>
      <c r="HA94" s="71"/>
      <c r="HB94" s="71"/>
      <c r="HC94" s="71"/>
      <c r="HD94" s="71"/>
      <c r="HE94" s="71"/>
      <c r="HF94" s="71"/>
      <c r="HG94" s="71"/>
      <c r="HH94" s="71"/>
      <c r="HI94" s="71"/>
      <c r="HJ94" s="71"/>
      <c r="HK94" s="71"/>
      <c r="HL94" s="71"/>
      <c r="HM94" s="71"/>
      <c r="HN94" s="71"/>
      <c r="HO94" s="71"/>
      <c r="HP94" s="71"/>
      <c r="HQ94" s="71"/>
      <c r="HR94" s="71"/>
      <c r="HS94" s="71"/>
      <c r="HT94" s="71"/>
      <c r="HU94" s="71"/>
      <c r="HV94" s="71"/>
      <c r="HW94" s="71"/>
      <c r="HX94" s="71"/>
      <c r="HY94" s="71"/>
      <c r="HZ94" s="71"/>
      <c r="IA94" s="71"/>
      <c r="IB94" s="71"/>
      <c r="IC94" s="71"/>
      <c r="ID94" s="71"/>
      <c r="IE94" s="71"/>
      <c r="IF94" s="71"/>
      <c r="IG94" s="71"/>
      <c r="IH94" s="71"/>
      <c r="II94" s="71"/>
      <c r="IJ94" s="71"/>
      <c r="IK94" s="71"/>
      <c r="IL94" s="71"/>
      <c r="IM94" s="71"/>
      <c r="IN94" s="71"/>
      <c r="IO94" s="71"/>
      <c r="IP94" s="71"/>
      <c r="IQ94" s="71"/>
      <c r="IR94" s="71"/>
      <c r="IS94" s="71"/>
      <c r="IT94" s="71"/>
      <c r="IU94" s="71"/>
      <c r="IV94" s="71"/>
    </row>
    <row r="95" spans="1:256" s="106" customFormat="1" ht="13.8" thickBot="1" x14ac:dyDescent="0.3">
      <c r="A95" s="105" t="s">
        <v>68</v>
      </c>
      <c r="B95" s="112"/>
      <c r="C95" s="107"/>
      <c r="D95" s="108"/>
      <c r="F95" s="162">
        <v>100460408.73</v>
      </c>
      <c r="G95" s="165"/>
      <c r="H95" s="163">
        <v>100429686.59999999</v>
      </c>
      <c r="I95" s="164"/>
      <c r="J95" s="162">
        <v>104955526.59999999</v>
      </c>
      <c r="K95" s="165"/>
      <c r="L95" s="163">
        <v>104938162.66</v>
      </c>
      <c r="M95" s="166"/>
      <c r="N95" s="173">
        <f t="shared" ref="N95" si="21">SUM(L95-H95)</f>
        <v>4508476.0600000024</v>
      </c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11"/>
      <c r="BN95" s="111"/>
      <c r="BO95" s="111"/>
      <c r="BP95" s="111"/>
      <c r="BQ95" s="111"/>
      <c r="BR95" s="111"/>
      <c r="BS95" s="111"/>
      <c r="BT95" s="111"/>
      <c r="BU95" s="111"/>
      <c r="BV95" s="111"/>
      <c r="BW95" s="111"/>
      <c r="BX95" s="111"/>
      <c r="BY95" s="111"/>
      <c r="BZ95" s="111"/>
      <c r="CA95" s="111"/>
      <c r="CB95" s="111"/>
      <c r="CC95" s="111"/>
      <c r="CD95" s="111"/>
      <c r="CE95" s="111"/>
      <c r="CF95" s="111"/>
      <c r="CG95" s="111"/>
      <c r="CH95" s="111"/>
      <c r="CI95" s="111"/>
      <c r="CJ95" s="111"/>
      <c r="CK95" s="111"/>
      <c r="CL95" s="111"/>
      <c r="CM95" s="111"/>
      <c r="CN95" s="111"/>
      <c r="CO95" s="111"/>
      <c r="CP95" s="111"/>
      <c r="CQ95" s="111"/>
      <c r="CR95" s="111"/>
      <c r="CS95" s="111"/>
      <c r="CT95" s="111"/>
      <c r="CU95" s="111"/>
      <c r="CV95" s="111"/>
      <c r="CW95" s="111"/>
      <c r="CX95" s="111"/>
      <c r="CY95" s="111"/>
      <c r="CZ95" s="111"/>
      <c r="DA95" s="111"/>
      <c r="DB95" s="111"/>
      <c r="DC95" s="111"/>
      <c r="DD95" s="111"/>
      <c r="DE95" s="111"/>
      <c r="DF95" s="111"/>
      <c r="DG95" s="111"/>
      <c r="DH95" s="111"/>
      <c r="DI95" s="111"/>
      <c r="DJ95" s="111"/>
      <c r="DK95" s="111"/>
      <c r="DL95" s="111"/>
      <c r="DM95" s="111"/>
      <c r="DN95" s="111"/>
      <c r="DO95" s="111"/>
      <c r="DP95" s="111"/>
      <c r="DQ95" s="111"/>
      <c r="DR95" s="111"/>
      <c r="DS95" s="111"/>
      <c r="DT95" s="111"/>
      <c r="DU95" s="111"/>
      <c r="DV95" s="111"/>
      <c r="DW95" s="111"/>
      <c r="DX95" s="111"/>
      <c r="DY95" s="111"/>
      <c r="DZ95" s="111"/>
      <c r="EA95" s="111"/>
      <c r="EB95" s="111"/>
      <c r="EC95" s="111"/>
      <c r="ED95" s="111"/>
      <c r="EE95" s="111"/>
      <c r="EF95" s="111"/>
      <c r="EG95" s="111"/>
      <c r="EH95" s="111"/>
      <c r="EI95" s="111"/>
      <c r="EJ95" s="111"/>
      <c r="EK95" s="111"/>
      <c r="EL95" s="111"/>
      <c r="EM95" s="111"/>
      <c r="EN95" s="111"/>
      <c r="EO95" s="111"/>
      <c r="EP95" s="111"/>
      <c r="EQ95" s="111"/>
      <c r="ER95" s="111"/>
      <c r="ES95" s="111"/>
      <c r="ET95" s="111"/>
      <c r="EU95" s="111"/>
      <c r="EV95" s="111"/>
      <c r="EW95" s="111"/>
      <c r="EX95" s="111"/>
      <c r="EY95" s="111"/>
      <c r="EZ95" s="111"/>
      <c r="FA95" s="111"/>
      <c r="FB95" s="111"/>
      <c r="FC95" s="111"/>
      <c r="FD95" s="111"/>
      <c r="FE95" s="111"/>
      <c r="FF95" s="111"/>
      <c r="FG95" s="111"/>
      <c r="FH95" s="111"/>
      <c r="FI95" s="111"/>
      <c r="FJ95" s="111"/>
      <c r="FK95" s="111"/>
      <c r="FL95" s="111"/>
      <c r="FM95" s="111"/>
      <c r="FN95" s="111"/>
      <c r="FO95" s="111"/>
      <c r="FP95" s="111"/>
      <c r="FQ95" s="111"/>
      <c r="FR95" s="111"/>
      <c r="FS95" s="111"/>
      <c r="FT95" s="111"/>
      <c r="FU95" s="111"/>
      <c r="FV95" s="111"/>
      <c r="FW95" s="111"/>
      <c r="FX95" s="111"/>
      <c r="FY95" s="111"/>
      <c r="FZ95" s="111"/>
      <c r="GA95" s="111"/>
      <c r="GB95" s="111"/>
      <c r="GC95" s="111"/>
      <c r="GD95" s="111"/>
      <c r="GE95" s="111"/>
      <c r="GF95" s="111"/>
      <c r="GG95" s="111"/>
      <c r="GH95" s="111"/>
      <c r="GI95" s="111"/>
      <c r="GJ95" s="111"/>
      <c r="GK95" s="111"/>
      <c r="GL95" s="111"/>
      <c r="GM95" s="111"/>
      <c r="GN95" s="111"/>
      <c r="GO95" s="111"/>
      <c r="GP95" s="111"/>
      <c r="GQ95" s="111"/>
      <c r="GR95" s="111"/>
      <c r="GS95" s="111"/>
      <c r="GT95" s="111"/>
      <c r="GU95" s="111"/>
      <c r="GV95" s="111"/>
      <c r="GW95" s="111"/>
      <c r="GX95" s="111"/>
      <c r="GY95" s="111"/>
      <c r="GZ95" s="111"/>
      <c r="HA95" s="111"/>
      <c r="HB95" s="111"/>
      <c r="HC95" s="111"/>
      <c r="HD95" s="111"/>
      <c r="HE95" s="111"/>
      <c r="HF95" s="111"/>
      <c r="HG95" s="111"/>
      <c r="HH95" s="111"/>
      <c r="HI95" s="111"/>
      <c r="HJ95" s="111"/>
      <c r="HK95" s="111"/>
      <c r="HL95" s="111"/>
      <c r="HM95" s="111"/>
      <c r="HN95" s="111"/>
      <c r="HO95" s="111"/>
      <c r="HP95" s="111"/>
      <c r="HQ95" s="111"/>
      <c r="HR95" s="111"/>
      <c r="HS95" s="111"/>
      <c r="HT95" s="111"/>
      <c r="HU95" s="111"/>
      <c r="HV95" s="111"/>
      <c r="HW95" s="111"/>
      <c r="HX95" s="111"/>
      <c r="HY95" s="111"/>
      <c r="HZ95" s="111"/>
      <c r="IA95" s="111"/>
      <c r="IB95" s="111"/>
      <c r="IC95" s="111"/>
      <c r="ID95" s="111"/>
      <c r="IE95" s="111"/>
      <c r="IF95" s="111"/>
      <c r="IG95" s="111"/>
      <c r="IH95" s="111"/>
      <c r="II95" s="111"/>
      <c r="IJ95" s="111"/>
      <c r="IK95" s="111"/>
      <c r="IL95" s="111"/>
      <c r="IM95" s="111"/>
      <c r="IN95" s="111"/>
      <c r="IO95" s="111"/>
      <c r="IP95" s="111"/>
      <c r="IQ95" s="111"/>
      <c r="IR95" s="111"/>
      <c r="IS95" s="111"/>
      <c r="IT95" s="111"/>
      <c r="IU95" s="111"/>
      <c r="IV95" s="111"/>
    </row>
    <row r="96" spans="1:256" ht="13.8" thickTop="1" x14ac:dyDescent="0.25">
      <c r="A96" s="76"/>
      <c r="B96" s="59"/>
      <c r="G96" s="57"/>
      <c r="H96" s="22" t="s">
        <v>0</v>
      </c>
      <c r="K96" s="57"/>
      <c r="L96" s="22" t="s">
        <v>0</v>
      </c>
      <c r="N96" s="22"/>
    </row>
    <row r="97" spans="6:14" x14ac:dyDescent="0.25">
      <c r="N97" s="22"/>
    </row>
    <row r="98" spans="6:14" x14ac:dyDescent="0.25">
      <c r="F98" s="109"/>
      <c r="G98" s="110"/>
      <c r="H98" s="109"/>
      <c r="N98" s="22"/>
    </row>
    <row r="99" spans="6:14" x14ac:dyDescent="0.25">
      <c r="N99" s="22"/>
    </row>
    <row r="100" spans="6:14" x14ac:dyDescent="0.25">
      <c r="N100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5" orientation="landscape" useFirstPageNumber="1" r:id="rId1"/>
  <headerFooter alignWithMargins="0">
    <oddHeader>&amp;CMarket Value Comparison</oddHeader>
    <oddFooter>&amp;C&amp;P</oddFooter>
  </headerFooter>
  <cellWatches>
    <cellWatch r="J95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opLeftCell="B7" workbookViewId="0">
      <selection activeCell="E21" sqref="E21"/>
    </sheetView>
  </sheetViews>
  <sheetFormatPr defaultRowHeight="13.2" x14ac:dyDescent="0.25"/>
  <cols>
    <col min="1" max="1" width="35.88671875" customWidth="1"/>
    <col min="2" max="2" width="11.33203125" customWidth="1"/>
    <col min="3" max="3" width="13.33203125" customWidth="1"/>
    <col min="4" max="4" width="11.6640625" customWidth="1"/>
    <col min="5" max="5" width="18" customWidth="1"/>
  </cols>
  <sheetData>
    <row r="13" spans="2:5" ht="15.6" x14ac:dyDescent="0.3">
      <c r="B13" s="60"/>
    </row>
    <row r="14" spans="2:5" ht="35.4" x14ac:dyDescent="0.6">
      <c r="B14" s="60"/>
      <c r="E14" s="61" t="s">
        <v>69</v>
      </c>
    </row>
    <row r="17" spans="5:5" ht="17.399999999999999" x14ac:dyDescent="0.3">
      <c r="E17" s="62" t="s">
        <v>70</v>
      </c>
    </row>
    <row r="20" spans="5:5" x14ac:dyDescent="0.25">
      <c r="E20" s="49" t="s">
        <v>71</v>
      </c>
    </row>
    <row r="21" spans="5:5" x14ac:dyDescent="0.25">
      <c r="E21" s="63">
        <v>43555</v>
      </c>
    </row>
    <row r="22" spans="5:5" x14ac:dyDescent="0.25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I16" sqref="I16"/>
    </sheetView>
  </sheetViews>
  <sheetFormatPr defaultRowHeight="13.2" x14ac:dyDescent="0.25"/>
  <cols>
    <col min="7" max="7" width="17.33203125" customWidth="1"/>
  </cols>
  <sheetData>
    <row r="1" spans="3:14" ht="15" x14ac:dyDescent="0.25">
      <c r="C1" s="64" t="s">
        <v>72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3:14" ht="15" x14ac:dyDescent="0.25">
      <c r="C2" s="64" t="s">
        <v>73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3:14" ht="15" x14ac:dyDescent="0.25"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3:14" ht="15" x14ac:dyDescent="0.25">
      <c r="C4" s="64" t="s">
        <v>88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3:14" ht="15" x14ac:dyDescent="0.25">
      <c r="C5" s="64" t="s">
        <v>74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3:14" ht="15" x14ac:dyDescent="0.25">
      <c r="C6" s="64" t="s">
        <v>75</v>
      </c>
      <c r="D6" s="64"/>
      <c r="E6" s="64"/>
      <c r="F6" s="64"/>
      <c r="G6" s="64"/>
      <c r="H6" s="64" t="s">
        <v>76</v>
      </c>
      <c r="I6" s="64"/>
      <c r="J6" s="64"/>
      <c r="K6" s="64"/>
      <c r="L6" s="64"/>
      <c r="M6" s="64"/>
      <c r="N6" s="64"/>
    </row>
    <row r="7" spans="3:14" ht="15" x14ac:dyDescent="0.25"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3:14" ht="15" x14ac:dyDescent="0.25">
      <c r="C8" s="64" t="s">
        <v>77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3:14" ht="16.5" customHeight="1" x14ac:dyDescent="0.25">
      <c r="C9" s="64" t="s">
        <v>78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3:14" ht="15" x14ac:dyDescent="0.25"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3:14" ht="15" x14ac:dyDescent="0.25"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3:14" ht="15" x14ac:dyDescent="0.25"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3:14" ht="15" x14ac:dyDescent="0.25"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4" spans="3:14" ht="15" x14ac:dyDescent="0.25"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</row>
    <row r="15" spans="3:14" ht="15" x14ac:dyDescent="0.25">
      <c r="C15" s="65"/>
      <c r="D15" s="65"/>
      <c r="E15" s="65"/>
      <c r="F15" s="65"/>
      <c r="G15" s="64"/>
      <c r="H15" s="64"/>
      <c r="I15" s="65"/>
      <c r="J15" s="65"/>
      <c r="K15" s="65"/>
      <c r="L15" s="65"/>
      <c r="M15" s="64"/>
      <c r="N15" s="64"/>
    </row>
    <row r="16" spans="3:14" ht="15" x14ac:dyDescent="0.25">
      <c r="C16" s="66" t="s">
        <v>82</v>
      </c>
      <c r="D16" s="64" t="s">
        <v>83</v>
      </c>
      <c r="E16" s="64"/>
      <c r="F16" s="64"/>
      <c r="G16" s="64"/>
      <c r="H16" s="64"/>
      <c r="I16" s="64" t="s">
        <v>143</v>
      </c>
      <c r="J16" s="64"/>
      <c r="K16" s="64"/>
      <c r="L16" s="64"/>
      <c r="M16" s="64"/>
      <c r="N16" s="64"/>
    </row>
    <row r="17" spans="3:14" ht="15" x14ac:dyDescent="0.25">
      <c r="C17" s="66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3:14" ht="15" x14ac:dyDescent="0.25">
      <c r="C18" s="66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3:14" ht="15" x14ac:dyDescent="0.25"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3:14" ht="15" x14ac:dyDescent="0.25">
      <c r="C20" s="65"/>
      <c r="D20" s="65"/>
      <c r="E20" s="65"/>
      <c r="F20" s="65"/>
      <c r="G20" s="64"/>
      <c r="H20" s="64"/>
      <c r="I20" s="65"/>
      <c r="J20" s="65"/>
      <c r="K20" s="65"/>
      <c r="L20" s="65"/>
      <c r="M20" s="64"/>
      <c r="N20" s="64"/>
    </row>
    <row r="21" spans="3:14" ht="15" x14ac:dyDescent="0.25">
      <c r="C21" s="64" t="s">
        <v>79</v>
      </c>
      <c r="D21" s="64"/>
      <c r="E21" s="64"/>
      <c r="F21" s="64"/>
      <c r="G21" s="64"/>
      <c r="H21" s="64"/>
      <c r="I21" s="64" t="s">
        <v>130</v>
      </c>
      <c r="J21" s="64"/>
      <c r="K21" s="64"/>
      <c r="L21" s="64"/>
      <c r="M21" s="64"/>
      <c r="N21" s="64"/>
    </row>
    <row r="22" spans="3:14" ht="15" x14ac:dyDescent="0.25"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3:14" ht="15" x14ac:dyDescent="0.25"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3:14" ht="15" x14ac:dyDescent="0.25"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5" spans="3:14" ht="15" x14ac:dyDescent="0.25"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spans="3:14" ht="15" x14ac:dyDescent="0.25">
      <c r="C26" s="65"/>
      <c r="D26" s="65"/>
      <c r="E26" s="65"/>
      <c r="F26" s="65"/>
      <c r="G26" s="64"/>
      <c r="H26" s="64"/>
      <c r="I26" s="65"/>
      <c r="J26" s="65"/>
      <c r="K26" s="65"/>
      <c r="L26" s="65"/>
      <c r="M26" s="64"/>
      <c r="N26" s="64"/>
    </row>
    <row r="27" spans="3:14" ht="15" x14ac:dyDescent="0.25">
      <c r="C27" s="64" t="s">
        <v>80</v>
      </c>
      <c r="D27" s="64"/>
      <c r="E27" s="64"/>
      <c r="F27" s="64"/>
      <c r="G27" s="64"/>
      <c r="H27" s="64"/>
      <c r="I27" s="64" t="s">
        <v>89</v>
      </c>
      <c r="J27" s="64"/>
      <c r="K27" s="64"/>
      <c r="L27" s="64"/>
      <c r="M27" s="64"/>
      <c r="N27" s="64"/>
    </row>
    <row r="28" spans="3:14" ht="15" x14ac:dyDescent="0.25"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3:14" ht="15" x14ac:dyDescent="0.25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3:14" ht="15" x14ac:dyDescent="0.25">
      <c r="C30" s="64" t="s">
        <v>90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3:14" ht="15" x14ac:dyDescent="0.25">
      <c r="C31" s="64" t="s">
        <v>91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3:14" ht="15" x14ac:dyDescent="0.25"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M17"/>
    </sheetView>
  </sheetViews>
  <sheetFormatPr defaultRowHeight="13.2" x14ac:dyDescent="0.25"/>
  <cols>
    <col min="1" max="1" width="3.88671875" customWidth="1"/>
    <col min="2" max="2" width="17.5546875" customWidth="1"/>
    <col min="3" max="4" width="9.33203125" bestFit="1" customWidth="1"/>
    <col min="5" max="5" width="9.44140625" bestFit="1" customWidth="1"/>
  </cols>
  <sheetData/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XFD5"/>
    </sheetView>
  </sheetViews>
  <sheetFormatPr defaultRowHeight="13.2" x14ac:dyDescent="0.25"/>
  <sheetData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Recap Sheet</vt:lpstr>
      <vt:lpstr>Report</vt:lpstr>
      <vt:lpstr>Market Comp</vt:lpstr>
      <vt:lpstr>Cover</vt:lpstr>
      <vt:lpstr>Gov Code</vt:lpstr>
      <vt:lpstr>Notes</vt:lpstr>
      <vt:lpstr>Sheet1</vt:lpstr>
      <vt:lpstr>'Market Comp'!Print_Area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2019-05-23T16:28:43Z</cp:lastPrinted>
  <dcterms:created xsi:type="dcterms:W3CDTF">2010-07-30T14:08:17Z</dcterms:created>
  <dcterms:modified xsi:type="dcterms:W3CDTF">2019-05-23T16:29:04Z</dcterms:modified>
</cp:coreProperties>
</file>