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rosswhl\Documents\Investments\Investment Reports\"/>
    </mc:Choice>
  </mc:AlternateContent>
  <bookViews>
    <workbookView xWindow="0" yWindow="480" windowWidth="4770" windowHeight="2835" tabRatio="272" activeTab="2"/>
  </bookViews>
  <sheets>
    <sheet name="Cover" sheetId="4" r:id="rId1"/>
    <sheet name="Gov Code" sheetId="5" r:id="rId2"/>
    <sheet name="Recap Sheet" sheetId="1" r:id="rId3"/>
    <sheet name="Report" sheetId="2" r:id="rId4"/>
    <sheet name="Market Comp" sheetId="3" r:id="rId5"/>
  </sheets>
  <definedNames>
    <definedName name="_xlnm.Print_Area" localSheetId="4">'Market Comp'!$A$1:$N$77</definedName>
    <definedName name="_xlnm.Print_Area" localSheetId="2">'Recap Sheet'!$A$4:$L$44</definedName>
    <definedName name="_xlnm.Print_Area" localSheetId="3">Report!$A$1:$L$127</definedName>
  </definedNames>
  <calcPr calcId="162913"/>
</workbook>
</file>

<file path=xl/calcChain.xml><?xml version="1.0" encoding="utf-8"?>
<calcChain xmlns="http://schemas.openxmlformats.org/spreadsheetml/2006/main">
  <c r="L14" i="1" l="1"/>
  <c r="F14" i="1"/>
  <c r="E28" i="1"/>
  <c r="D28" i="1"/>
  <c r="C28" i="1"/>
  <c r="B28" i="1"/>
  <c r="F26" i="1"/>
  <c r="F25" i="1"/>
  <c r="F24" i="1"/>
  <c r="F23" i="1"/>
  <c r="F22" i="1"/>
  <c r="F21" i="1"/>
  <c r="F20" i="1"/>
  <c r="F19" i="1"/>
  <c r="F18" i="1"/>
  <c r="F17" i="1"/>
  <c r="F16" i="1"/>
  <c r="F15" i="1"/>
  <c r="F13" i="1"/>
  <c r="F12" i="1"/>
  <c r="F11" i="1"/>
  <c r="F10" i="1"/>
  <c r="L30" i="3"/>
  <c r="L27" i="3"/>
  <c r="L24" i="3"/>
  <c r="L21" i="3"/>
  <c r="L18" i="3"/>
  <c r="L66" i="3"/>
  <c r="L61" i="3"/>
  <c r="L58" i="3"/>
  <c r="L55" i="3"/>
  <c r="L52" i="3"/>
  <c r="L49" i="3"/>
  <c r="L46" i="3"/>
  <c r="L34" i="3"/>
  <c r="L75" i="3"/>
  <c r="L72" i="3"/>
  <c r="L69" i="3"/>
  <c r="J75" i="3"/>
  <c r="J72" i="3"/>
  <c r="J69" i="3"/>
  <c r="J66" i="3"/>
  <c r="J61" i="3"/>
  <c r="J58" i="3"/>
  <c r="J55" i="3"/>
  <c r="J52" i="3"/>
  <c r="J49" i="3"/>
  <c r="J46" i="3"/>
  <c r="J34" i="3"/>
  <c r="J30" i="3"/>
  <c r="J27" i="3"/>
  <c r="J24" i="3"/>
  <c r="J21" i="3"/>
  <c r="J18" i="3"/>
  <c r="L15" i="3"/>
  <c r="J15" i="3"/>
  <c r="K10" i="3"/>
  <c r="H75" i="3"/>
  <c r="F75" i="3"/>
  <c r="G74" i="3"/>
  <c r="H72" i="3"/>
  <c r="F72" i="3"/>
  <c r="G71" i="3"/>
  <c r="H69" i="3"/>
  <c r="F69" i="3"/>
  <c r="G68" i="3"/>
  <c r="H66" i="3"/>
  <c r="F66" i="3"/>
  <c r="G64" i="3"/>
  <c r="G63" i="3"/>
  <c r="H61" i="3"/>
  <c r="F61" i="3"/>
  <c r="G60" i="3"/>
  <c r="H58" i="3"/>
  <c r="F58" i="3"/>
  <c r="G57" i="3"/>
  <c r="H55" i="3"/>
  <c r="F55" i="3"/>
  <c r="G54" i="3"/>
  <c r="H52" i="3"/>
  <c r="F52" i="3"/>
  <c r="G51" i="3"/>
  <c r="H49" i="3"/>
  <c r="F49" i="3"/>
  <c r="G48" i="3"/>
  <c r="H46" i="3"/>
  <c r="F46" i="3"/>
  <c r="G44" i="3"/>
  <c r="H34" i="3"/>
  <c r="F34" i="3"/>
  <c r="G32" i="3"/>
  <c r="H30" i="3"/>
  <c r="F30" i="3"/>
  <c r="G29" i="3"/>
  <c r="H24" i="3"/>
  <c r="F24" i="3"/>
  <c r="G23" i="3"/>
  <c r="H21" i="3"/>
  <c r="F21" i="3"/>
  <c r="G20" i="3"/>
  <c r="H18" i="3"/>
  <c r="F18" i="3"/>
  <c r="G17" i="3"/>
  <c r="H15" i="3"/>
  <c r="F15" i="3"/>
  <c r="G10" i="3"/>
  <c r="G11" i="3"/>
  <c r="G13" i="3"/>
  <c r="G12" i="3"/>
  <c r="G9" i="3"/>
  <c r="G8" i="3"/>
  <c r="G7" i="3"/>
  <c r="G6" i="3"/>
  <c r="J126" i="2"/>
  <c r="I126" i="2"/>
  <c r="H126" i="2"/>
  <c r="G126" i="2"/>
  <c r="L125" i="2"/>
  <c r="L100" i="2"/>
  <c r="L101" i="2"/>
  <c r="O28" i="2"/>
  <c r="J28" i="2"/>
  <c r="L109" i="2"/>
  <c r="L26" i="2"/>
  <c r="L25" i="2"/>
  <c r="L127" i="2"/>
  <c r="L124" i="2"/>
  <c r="L122" i="2"/>
  <c r="L121" i="2"/>
  <c r="L119" i="2"/>
  <c r="L110" i="2"/>
  <c r="L111" i="2"/>
  <c r="L112" i="2"/>
  <c r="L113" i="2"/>
  <c r="L114" i="2"/>
  <c r="L115" i="2"/>
  <c r="L108" i="2"/>
  <c r="L106" i="2"/>
  <c r="L105" i="2"/>
  <c r="L102" i="2"/>
  <c r="L103" i="2"/>
  <c r="L98" i="2"/>
  <c r="L78" i="2"/>
  <c r="L80" i="2"/>
  <c r="L92" i="2"/>
  <c r="L93" i="2"/>
  <c r="L94" i="2"/>
  <c r="L95" i="2"/>
  <c r="L96" i="2"/>
  <c r="L76" i="2"/>
  <c r="L52" i="2"/>
  <c r="L54" i="2"/>
  <c r="L58" i="2"/>
  <c r="L60" i="2"/>
  <c r="L61" i="2"/>
  <c r="L62" i="2"/>
  <c r="L63" i="2"/>
  <c r="L65" i="2"/>
  <c r="L66" i="2"/>
  <c r="L67" i="2"/>
  <c r="L68" i="2"/>
  <c r="L70" i="2"/>
  <c r="L72" i="2"/>
  <c r="L50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5" i="2"/>
  <c r="O126" i="2"/>
  <c r="F28" i="1" l="1"/>
  <c r="G66" i="3"/>
  <c r="G27" i="1"/>
  <c r="P81" i="3"/>
  <c r="K11" i="3"/>
  <c r="K9" i="3"/>
  <c r="M28" i="2"/>
  <c r="N28" i="2"/>
  <c r="H28" i="2"/>
  <c r="G28" i="2"/>
  <c r="N126" i="2"/>
  <c r="L28" i="2" l="1"/>
  <c r="L10" i="1"/>
  <c r="M126" i="2"/>
  <c r="L126" i="2" s="1"/>
  <c r="I28" i="1"/>
  <c r="J28" i="1"/>
  <c r="K28" i="1"/>
  <c r="L11" i="1" l="1"/>
  <c r="L12" i="1"/>
  <c r="L13" i="1"/>
  <c r="L15" i="1"/>
  <c r="L16" i="1"/>
  <c r="L17" i="1"/>
  <c r="L18" i="1"/>
  <c r="L19" i="1"/>
  <c r="L20" i="1"/>
  <c r="L21" i="1"/>
  <c r="L22" i="1"/>
  <c r="L23" i="1"/>
  <c r="L24" i="1"/>
  <c r="L25" i="1"/>
  <c r="L26" i="1"/>
  <c r="H28" i="1"/>
  <c r="K68" i="3"/>
  <c r="K71" i="3"/>
  <c r="K74" i="3"/>
  <c r="K7" i="3"/>
  <c r="K8" i="3"/>
  <c r="K17" i="3"/>
  <c r="K20" i="3"/>
  <c r="K23" i="3"/>
  <c r="K29" i="3"/>
  <c r="I28" i="2"/>
  <c r="L28" i="1" l="1"/>
  <c r="K44" i="3"/>
  <c r="N24" i="3" l="1"/>
  <c r="K64" i="3" l="1"/>
  <c r="N77" i="3" l="1"/>
  <c r="N66" i="3" l="1"/>
  <c r="G23" i="1" l="1"/>
  <c r="K63" i="3" l="1"/>
  <c r="K32" i="3" l="1"/>
  <c r="K48" i="3"/>
  <c r="K51" i="3"/>
  <c r="K54" i="3"/>
  <c r="K57" i="3"/>
  <c r="K60" i="3"/>
  <c r="K6" i="3"/>
  <c r="N15" i="3" l="1"/>
  <c r="B17" i="2"/>
  <c r="B19" i="2" s="1"/>
  <c r="N34" i="3" l="1"/>
  <c r="N18" i="3"/>
  <c r="N30" i="3"/>
  <c r="N21" i="3"/>
  <c r="K100" i="2" l="1"/>
  <c r="N49" i="3" l="1"/>
  <c r="N52" i="3"/>
  <c r="G25" i="1"/>
  <c r="G24" i="1"/>
  <c r="G22" i="1"/>
  <c r="G20" i="1"/>
  <c r="G19" i="1"/>
  <c r="G17" i="1"/>
  <c r="G16" i="1"/>
  <c r="G10" i="1"/>
  <c r="N58" i="3"/>
  <c r="N61" i="3"/>
  <c r="N75" i="3"/>
  <c r="G11" i="1"/>
  <c r="G15" i="1"/>
  <c r="G18" i="1"/>
  <c r="G21" i="1"/>
  <c r="G26" i="1"/>
  <c r="N55" i="3" l="1"/>
  <c r="N72" i="3"/>
  <c r="N69" i="3"/>
  <c r="N46" i="3"/>
  <c r="G28" i="1"/>
  <c r="H30" i="1"/>
  <c r="I30" i="1"/>
  <c r="J30" i="1"/>
  <c r="K30" i="1"/>
  <c r="L30" i="1" l="1"/>
</calcChain>
</file>

<file path=xl/sharedStrings.xml><?xml version="1.0" encoding="utf-8"?>
<sst xmlns="http://schemas.openxmlformats.org/spreadsheetml/2006/main" count="428" uniqueCount="171">
  <si>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</si>
  <si>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</si>
  <si>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</si>
  <si>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</si>
  <si>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</si>
  <si>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</si>
  <si>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</si>
  <si>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</si>
  <si>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</si>
  <si>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</si>
  <si>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</si>
  <si>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</si>
  <si>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</si>
  <si>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</si>
  <si>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</si>
  <si>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</si>
  <si>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</si>
  <si>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</si>
  <si>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</si>
  <si>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</si>
  <si>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</si>
  <si>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</si>
  <si>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</si>
  <si>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</si>
  <si>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</si>
  <si>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</si>
  <si>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</si>
  <si>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</si>
  <si>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</si>
  <si>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</si>
  <si>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</si>
  <si>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</si>
  <si>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</si>
  <si>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</si>
  <si>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</si>
  <si>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</si>
  <si>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</si>
  <si>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</si>
  <si>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</si>
  <si>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</si>
  <si>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</si>
  <si>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</si>
  <si>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</si>
  <si>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</si>
  <si>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</si>
  <si>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</si>
  <si>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</si>
  <si>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</si>
  <si>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</si>
  <si>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</si>
  <si>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</si>
  <si>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</si>
  <si>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</si>
  <si>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</si>
  <si>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</si>
  <si>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</si>
  <si>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</si>
  <si>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</si>
  <si>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</si>
  <si>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</si>
  <si>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</si>
  <si>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</si>
  <si>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</si>
  <si>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</si>
  <si>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</si>
  <si>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</si>
  <si>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</si>
  <si>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</si>
  <si>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</si>
  <si>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</si>
  <si>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</si>
  <si>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</si>
  <si>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</si>
  <si>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</si>
  <si>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</si>
  <si>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</si>
  <si>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</si>
  <si>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</si>
  <si>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</si>
  <si>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</si>
  <si>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</si>
  <si>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</si>
  <si>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</si>
  <si>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</si>
  <si>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</si>
  <si>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</si>
  <si>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</si>
  <si>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</si>
  <si>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</si>
  <si>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</si>
  <si>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</si>
  <si>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</si>
  <si>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FFIN Departmental Deposit</t>
  </si>
  <si>
    <t xml:space="preserve">FFIN Operations Deposit </t>
  </si>
  <si>
    <t xml:space="preserve">       3 Agency</t>
  </si>
  <si>
    <t xml:space="preserve">       4 Commercial Paper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</si>
  <si>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</si>
  <si>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</si>
  <si>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</si>
  <si>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</si>
  <si>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</si>
  <si>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Intrest To GF</t>
  </si>
  <si>
    <t xml:space="preserve">DA Forf </t>
  </si>
  <si>
    <t xml:space="preserve">Errors &amp; Omissions </t>
  </si>
  <si>
    <t xml:space="preserve"> Comm Corrections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</si>
  <si>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</si>
  <si>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</si>
  <si>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</si>
  <si>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</si>
  <si>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</si>
  <si>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</si>
  <si>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</si>
  <si>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           TOTAL                            </t>
  </si>
  <si>
    <t xml:space="preserve">Restricted Fees (JP)               </t>
  </si>
  <si>
    <t>FFIN Operations Checks Fd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</si>
  <si>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</si>
  <si>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</si>
  <si>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</si>
  <si>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</si>
  <si>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</si>
  <si>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t>TexPool Prime</t>
  </si>
  <si>
    <t>TexasTerm</t>
  </si>
  <si>
    <t xml:space="preserve">Intr. </t>
  </si>
  <si>
    <t>%</t>
  </si>
  <si>
    <t>TxPool/Prime</t>
  </si>
  <si>
    <t>Elijah Anderson, County Auditor</t>
  </si>
  <si>
    <t>Expo Bonds 2017</t>
  </si>
  <si>
    <t>TexTerm</t>
  </si>
  <si>
    <t>Bail Bondsmen Cash Holding</t>
  </si>
  <si>
    <t>Expo Bond 2017</t>
  </si>
  <si>
    <t>FFIN</t>
  </si>
  <si>
    <t xml:space="preserve">FFIN                         </t>
  </si>
  <si>
    <t xml:space="preserve">FFIN Intr.                                </t>
  </si>
  <si>
    <t>Kyle Kendrick, County Commissioner Pct. 2</t>
  </si>
  <si>
    <t>Tex Term</t>
  </si>
  <si>
    <t>02006L6P3</t>
  </si>
  <si>
    <t>1404206J4</t>
  </si>
  <si>
    <t>38148PSU2</t>
  </si>
  <si>
    <t xml:space="preserve">    1. Liquid Cash</t>
  </si>
  <si>
    <t xml:space="preserve">       1. Liquid Cash</t>
  </si>
  <si>
    <t>CF (FFCB)</t>
  </si>
  <si>
    <t>3133EJH6</t>
  </si>
  <si>
    <t>CF (BMW BK NA)</t>
  </si>
  <si>
    <t>05580AMC5</t>
  </si>
  <si>
    <t>1st Qtr</t>
  </si>
  <si>
    <t>Sheriff-Bail Bond Vouchers</t>
  </si>
  <si>
    <t>Courthouse Restoration</t>
  </si>
  <si>
    <t>48128HG85</t>
  </si>
  <si>
    <t>WF (FarmerMac)</t>
  </si>
  <si>
    <t>31422BJC5</t>
  </si>
  <si>
    <t>FFIN Investments</t>
  </si>
  <si>
    <t>`31422BJC5</t>
  </si>
  <si>
    <t xml:space="preserve">Tex Term </t>
  </si>
  <si>
    <r>
      <t xml:space="preserve">CF </t>
    </r>
    <r>
      <rPr>
        <sz val="7"/>
        <rFont val="Arial"/>
        <family val="2"/>
      </rPr>
      <t xml:space="preserve">(JP Morgan Chase) </t>
    </r>
    <r>
      <rPr>
        <sz val="7"/>
        <color theme="3" tint="0.39997558519241921"/>
        <rFont val="Arial"/>
        <family val="2"/>
      </rPr>
      <t>CALLED</t>
    </r>
  </si>
  <si>
    <t>Local Provider Particpation Fund</t>
  </si>
  <si>
    <t>2nd Qtr</t>
  </si>
  <si>
    <t>HS  Round Rock ISD</t>
  </si>
  <si>
    <t>779240MS6</t>
  </si>
  <si>
    <t>Texas Daily</t>
  </si>
  <si>
    <t>Round Rock ISD</t>
  </si>
  <si>
    <t>Money Mkt/FFIN</t>
  </si>
  <si>
    <t>3rd Qtr</t>
  </si>
  <si>
    <t>Juvenile - TDA</t>
  </si>
  <si>
    <t>Tex Daily</t>
  </si>
  <si>
    <t xml:space="preserve">       2. CD/Tex Daily</t>
  </si>
  <si>
    <t xml:space="preserve">    2 .C.D/Tex Daily</t>
  </si>
  <si>
    <t>4th Qtr</t>
  </si>
  <si>
    <t>Elections Hava/Cares Subsidy</t>
  </si>
  <si>
    <r>
      <rPr>
        <b/>
        <sz val="9"/>
        <rFont val="Arial"/>
        <family val="2"/>
      </rPr>
      <t>Law Enforcement Bldg Con</t>
    </r>
    <r>
      <rPr>
        <b/>
        <sz val="10"/>
        <rFont val="Arial"/>
        <family val="2"/>
      </rPr>
      <t>str</t>
    </r>
  </si>
  <si>
    <t>Law Enforcement Bldg Constr.</t>
  </si>
  <si>
    <t>Texas Term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</si>
</sst>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21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  <font>
      <sz val="7"/>
      <color theme="3" tint="0.39997558519241921"/>
      <name val="Arial"/>
      <family val="2"/>
    </font>
    <font>
      <b/>
      <sz val="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1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Alignment="1">
      <alignment horizontal="left"/>
    </xf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0" fontId="6" fillId="0" borderId="0" xfId="0" applyFont="1"/>
    <xf numFmtId="0" fontId="4" fillId="0" borderId="0" xfId="0" applyFont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0" fillId="0" borderId="5" xfId="1" applyFont="1" applyFill="1" applyBorder="1" applyAlignment="1" applyProtection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4" fontId="3" fillId="0" borderId="0" xfId="0" applyNumberFormat="1" applyFont="1" applyFill="1" applyBorder="1" applyAlignment="1">
      <alignment horizontal="right"/>
    </xf>
    <xf numFmtId="164" fontId="14" fillId="0" borderId="2" xfId="1" applyBorder="1"/>
    <xf numFmtId="164" fontId="0" fillId="0" borderId="2" xfId="0" applyNumberFormat="1" applyFont="1" applyBorder="1"/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4" fillId="7" borderId="0" xfId="0" applyFont="1" applyFill="1" applyBorder="1" applyAlignment="1">
      <alignment horizontal="left"/>
    </xf>
    <xf numFmtId="165" fontId="2" fillId="0" borderId="4" xfId="3" applyFont="1" applyFill="1" applyBorder="1" applyAlignment="1" applyProtection="1">
      <alignment horizontal="right"/>
    </xf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4" fontId="15" fillId="0" borderId="3" xfId="1" applyFont="1" applyFill="1" applyBorder="1" applyAlignment="1" applyProtection="1"/>
    <xf numFmtId="164" fontId="4" fillId="7" borderId="0" xfId="1" applyFont="1" applyFill="1" applyBorder="1" applyAlignment="1" applyProtection="1">
      <alignment horizontal="right"/>
    </xf>
    <xf numFmtId="164" fontId="5" fillId="7" borderId="0" xfId="1" applyFont="1" applyFill="1" applyBorder="1" applyAlignment="1" applyProtection="1">
      <alignment horizontal="right"/>
    </xf>
    <xf numFmtId="164" fontId="4" fillId="8" borderId="0" xfId="1" applyFont="1" applyFill="1" applyAlignment="1">
      <alignment horizontal="left"/>
    </xf>
    <xf numFmtId="39" fontId="14" fillId="9" borderId="0" xfId="3" applyNumberFormat="1" applyFill="1" applyBorder="1" applyAlignment="1" applyProtection="1">
      <alignment horizontal="center"/>
    </xf>
    <xf numFmtId="39" fontId="2" fillId="2" borderId="4" xfId="3" applyNumberFormat="1" applyFont="1" applyFill="1" applyBorder="1" applyAlignment="1" applyProtection="1">
      <alignment horizontal="center"/>
    </xf>
    <xf numFmtId="14" fontId="0" fillId="0" borderId="0" xfId="0" applyNumberFormat="1" applyFont="1"/>
    <xf numFmtId="164" fontId="14" fillId="0" borderId="0" xfId="1" applyFill="1" applyBorder="1" applyAlignment="1" applyProtection="1"/>
    <xf numFmtId="164" fontId="14" fillId="0" borderId="1" xfId="1" applyFill="1" applyBorder="1" applyAlignment="1" applyProtection="1"/>
    <xf numFmtId="164" fontId="14" fillId="0" borderId="0" xfId="1" applyFill="1" applyBorder="1" applyAlignment="1" applyProtection="1">
      <alignment horizontal="right"/>
    </xf>
    <xf numFmtId="164" fontId="14" fillId="0" borderId="3" xfId="1" applyFill="1" applyBorder="1" applyAlignment="1" applyProtection="1"/>
    <xf numFmtId="164" fontId="14" fillId="0" borderId="0" xfId="1" applyFill="1"/>
    <xf numFmtId="164" fontId="14" fillId="8" borderId="0" xfId="1" applyFill="1" applyBorder="1" applyAlignment="1" applyProtection="1"/>
    <xf numFmtId="164" fontId="14" fillId="4" borderId="0" xfId="1" applyFill="1" applyBorder="1" applyAlignment="1" applyProtection="1"/>
    <xf numFmtId="164" fontId="14" fillId="0" borderId="1" xfId="1" applyFill="1" applyBorder="1" applyAlignment="1" applyProtection="1">
      <alignment horizontal="right"/>
    </xf>
    <xf numFmtId="164" fontId="14" fillId="7" borderId="0" xfId="1" applyFill="1" applyBorder="1" applyAlignment="1" applyProtection="1">
      <alignment horizontal="right"/>
    </xf>
    <xf numFmtId="164" fontId="14" fillId="8" borderId="0" xfId="1" applyFill="1" applyBorder="1" applyAlignment="1" applyProtection="1">
      <alignment horizontal="right"/>
    </xf>
    <xf numFmtId="164" fontId="14" fillId="0" borderId="3" xfId="1" applyFill="1" applyBorder="1" applyAlignment="1" applyProtection="1">
      <alignment horizontal="right"/>
    </xf>
    <xf numFmtId="164" fontId="14" fillId="8" borderId="1" xfId="1" applyFill="1" applyBorder="1" applyAlignment="1" applyProtection="1">
      <alignment horizontal="right"/>
    </xf>
    <xf numFmtId="164" fontId="14" fillId="8" borderId="3" xfId="1" applyFill="1" applyBorder="1" applyAlignment="1" applyProtection="1"/>
    <xf numFmtId="164" fontId="14" fillId="0" borderId="0" xfId="1" applyFill="1" applyBorder="1" applyAlignment="1" applyProtection="1">
      <alignment horizontal="center"/>
    </xf>
    <xf numFmtId="164" fontId="14" fillId="0" borderId="1" xfId="1" applyFill="1" applyBorder="1" applyAlignment="1" applyProtection="1">
      <alignment horizontal="center"/>
    </xf>
    <xf numFmtId="164" fontId="14" fillId="8" borderId="0" xfId="1" applyFill="1" applyBorder="1" applyAlignment="1" applyProtection="1">
      <alignment horizontal="center"/>
    </xf>
    <xf numFmtId="0" fontId="0" fillId="8" borderId="0" xfId="0" applyFill="1"/>
    <xf numFmtId="164" fontId="14" fillId="8" borderId="1" xfId="1" applyFill="1" applyBorder="1" applyAlignment="1" applyProtection="1"/>
    <xf numFmtId="164" fontId="0" fillId="0" borderId="0" xfId="1" applyFont="1" applyFill="1" applyBorder="1" applyAlignment="1" applyProtection="1">
      <alignment horizontal="right"/>
    </xf>
    <xf numFmtId="0" fontId="7" fillId="0" borderId="0" xfId="0" applyFont="1"/>
    <xf numFmtId="164" fontId="3" fillId="0" borderId="0" xfId="1" applyFont="1" applyAlignment="1">
      <alignment horizontal="left"/>
    </xf>
    <xf numFmtId="0" fontId="3" fillId="8" borderId="0" xfId="0" applyFont="1" applyFill="1" applyAlignment="1">
      <alignment horizontal="right"/>
    </xf>
    <xf numFmtId="0" fontId="3" fillId="2" borderId="0" xfId="0" applyFont="1" applyFill="1"/>
    <xf numFmtId="164" fontId="3" fillId="2" borderId="0" xfId="1" applyFont="1" applyFill="1" applyBorder="1" applyAlignment="1" applyProtection="1"/>
    <xf numFmtId="164" fontId="3" fillId="8" borderId="0" xfId="1" applyFont="1" applyFill="1" applyBorder="1" applyAlignment="1" applyProtection="1">
      <alignment horizontal="center"/>
    </xf>
    <xf numFmtId="0" fontId="7" fillId="2" borderId="0" xfId="0" applyFont="1" applyFill="1"/>
    <xf numFmtId="0" fontId="3" fillId="8" borderId="0" xfId="0" applyFont="1" applyFill="1" applyBorder="1" applyAlignment="1">
      <alignment horizontal="right"/>
    </xf>
    <xf numFmtId="0" fontId="3" fillId="8" borderId="0" xfId="0" applyNumberFormat="1" applyFont="1" applyFill="1" applyBorder="1" applyAlignment="1">
      <alignment horizontal="center"/>
    </xf>
    <xf numFmtId="164" fontId="3" fillId="4" borderId="0" xfId="1" applyFont="1" applyFill="1" applyBorder="1" applyAlignment="1" applyProtection="1"/>
    <xf numFmtId="164" fontId="3" fillId="0" borderId="0" xfId="1" applyFont="1" applyBorder="1" applyAlignment="1">
      <alignment horizontal="left"/>
    </xf>
    <xf numFmtId="164" fontId="7" fillId="0" borderId="0" xfId="1" applyFont="1" applyAlignment="1">
      <alignment horizontal="left"/>
    </xf>
    <xf numFmtId="0" fontId="3" fillId="0" borderId="0" xfId="0" applyFont="1" applyFill="1"/>
    <xf numFmtId="164" fontId="3" fillId="2" borderId="0" xfId="1" applyFont="1" applyFill="1" applyAlignment="1">
      <alignment horizontal="left"/>
    </xf>
    <xf numFmtId="164" fontId="3" fillId="2" borderId="0" xfId="1" applyFont="1" applyFill="1"/>
    <xf numFmtId="0" fontId="3" fillId="8" borderId="0" xfId="0" applyFont="1" applyFill="1"/>
    <xf numFmtId="0" fontId="3" fillId="8" borderId="0" xfId="0" applyNumberFormat="1" applyFont="1" applyFill="1" applyAlignment="1">
      <alignment horizontal="center"/>
    </xf>
    <xf numFmtId="164" fontId="3" fillId="0" borderId="9" xfId="1" applyFont="1" applyFill="1" applyBorder="1" applyAlignment="1" applyProtection="1"/>
    <xf numFmtId="164" fontId="3" fillId="0" borderId="9" xfId="1" applyFont="1" applyFill="1" applyBorder="1" applyAlignment="1" applyProtection="1">
      <alignment horizontal="right"/>
    </xf>
    <xf numFmtId="170" fontId="4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14" fillId="0" borderId="3" xfId="1" applyFill="1" applyBorder="1" applyAlignment="1" applyProtection="1">
      <alignment horizontal="center"/>
    </xf>
    <xf numFmtId="0" fontId="2" fillId="0" borderId="0" xfId="0" applyFont="1" applyBorder="1"/>
    <xf numFmtId="0" fontId="3" fillId="2" borderId="0" xfId="0" applyFont="1" applyFill="1" applyBorder="1"/>
    <xf numFmtId="0" fontId="4" fillId="0" borderId="0" xfId="0" applyFont="1" applyBorder="1"/>
    <xf numFmtId="0" fontId="4" fillId="2" borderId="0" xfId="0" applyFont="1" applyFill="1" applyBorder="1"/>
    <xf numFmtId="39" fontId="0" fillId="2" borderId="0" xfId="3" applyNumberFormat="1" applyFont="1" applyFill="1" applyBorder="1" applyAlignment="1" applyProtection="1">
      <alignment horizontal="center"/>
    </xf>
    <xf numFmtId="164" fontId="2" fillId="0" borderId="0" xfId="1" applyFont="1" applyFill="1" applyBorder="1" applyAlignment="1" applyProtection="1">
      <alignment horizontal="right"/>
    </xf>
    <xf numFmtId="164" fontId="7" fillId="2" borderId="0" xfId="1" applyFont="1" applyFill="1" applyAlignment="1">
      <alignment horizontal="left"/>
    </xf>
    <xf numFmtId="0" fontId="6" fillId="0" borderId="0" xfId="0" applyFont="1" applyAlignment="1">
      <alignment horizontal="right"/>
    </xf>
    <xf numFmtId="164" fontId="2" fillId="8" borderId="0" xfId="1" applyFont="1" applyFill="1" applyBorder="1" applyAlignment="1" applyProtection="1"/>
    <xf numFmtId="0" fontId="6" fillId="0" borderId="0" xfId="0" applyFont="1" applyBorder="1"/>
    <xf numFmtId="0" fontId="2" fillId="0" borderId="0" xfId="0" applyFont="1" applyFill="1"/>
    <xf numFmtId="164" fontId="2" fillId="8" borderId="0" xfId="1" applyFont="1" applyFill="1" applyBorder="1" applyAlignment="1" applyProtection="1">
      <alignment horizontal="center"/>
    </xf>
    <xf numFmtId="0" fontId="18" fillId="0" borderId="0" xfId="0" applyFont="1" applyFill="1"/>
    <xf numFmtId="164" fontId="0" fillId="8" borderId="0" xfId="1" applyFont="1" applyFill="1" applyBorder="1" applyAlignment="1" applyProtection="1">
      <alignment horizontal="center"/>
    </xf>
    <xf numFmtId="164" fontId="4" fillId="0" borderId="6" xfId="1" applyFont="1" applyBorder="1" applyAlignment="1">
      <alignment horizontal="left"/>
    </xf>
    <xf numFmtId="164" fontId="1" fillId="0" borderId="0" xfId="1" applyFont="1" applyFill="1" applyBorder="1" applyAlignment="1" applyProtection="1">
      <alignment horizontal="right"/>
    </xf>
    <xf numFmtId="164" fontId="0" fillId="0" borderId="11" xfId="1" applyFont="1" applyFill="1" applyBorder="1" applyAlignment="1" applyProtection="1"/>
    <xf numFmtId="0" fontId="0" fillId="0" borderId="12" xfId="0" applyFont="1" applyBorder="1"/>
    <xf numFmtId="164" fontId="0" fillId="0" borderId="10" xfId="1" applyFont="1" applyFill="1" applyBorder="1" applyAlignment="1" applyProtection="1"/>
    <xf numFmtId="164" fontId="0" fillId="8" borderId="9" xfId="1" applyFont="1" applyFill="1" applyBorder="1" applyAlignment="1" applyProtection="1">
      <alignment horizontal="center"/>
    </xf>
    <xf numFmtId="14" fontId="0" fillId="0" borderId="0" xfId="0" applyNumberFormat="1" applyFill="1"/>
    <xf numFmtId="14" fontId="0" fillId="0" borderId="0" xfId="0" applyNumberFormat="1" applyFont="1" applyFill="1"/>
    <xf numFmtId="164" fontId="0" fillId="8" borderId="0" xfId="1" applyFont="1" applyFill="1" applyBorder="1" applyAlignment="1" applyProtection="1">
      <alignment horizontal="right"/>
    </xf>
    <xf numFmtId="169" fontId="2" fillId="0" borderId="0" xfId="1" applyNumberFormat="1" applyFont="1" applyFill="1" applyBorder="1" applyAlignment="1" applyProtection="1">
      <alignment horizontal="center"/>
    </xf>
    <xf numFmtId="164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Fill="1"/>
    <xf numFmtId="164" fontId="3" fillId="0" borderId="0" xfId="1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3" fillId="0" borderId="0" xfId="0" applyNumberFormat="1" applyFont="1" applyFill="1" applyBorder="1" applyAlignment="1">
      <alignment horizontal="center"/>
    </xf>
    <xf numFmtId="164" fontId="14" fillId="8" borderId="3" xfId="1" applyFill="1" applyBorder="1" applyAlignment="1" applyProtection="1">
      <alignment horizontal="center"/>
    </xf>
    <xf numFmtId="0" fontId="7" fillId="0" borderId="0" xfId="0" applyFont="1" applyAlignment="1">
      <alignment horizontal="right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48832"/>
        <c:axId val="111450368"/>
      </c:barChart>
      <c:catAx>
        <c:axId val="11144883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50368"/>
        <c:crosses val="autoZero"/>
        <c:auto val="1"/>
        <c:lblAlgn val="ctr"/>
        <c:lblOffset val="100"/>
        <c:tickMarkSkip val="1"/>
        <c:noMultiLvlLbl val="0"/>
      </c:catAx>
      <c:valAx>
        <c:axId val="111450368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48832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64863167.719999999</c:v>
                </c:pt>
                <c:pt idx="1">
                  <c:v>0</c:v>
                </c:pt>
                <c:pt idx="2">
                  <c:v>1011769.56</c:v>
                </c:pt>
                <c:pt idx="3">
                  <c:v>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FC1-ADC9-4C5B6D4830E9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1"/>
          <c:order val="1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'Recap Sheet'!$B$28:$E$28</c:f>
              <c:numCache>
                <c:formatCode>_(* #,##0.00_);_(* \(#,##0.00\);_(* \-??_);_(@_)</c:formatCode>
                <c:ptCount val="4"/>
                <c:pt idx="0">
                  <c:v>77496625.560000002</c:v>
                </c:pt>
                <c:pt idx="1">
                  <c:v>7000000</c:v>
                </c:pt>
                <c:pt idx="2">
                  <c:v>2017432.17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C1-47C4-935F-A768AD281DBE}"/>
            </c:ext>
          </c:extLst>
        </c:ser>
        <c:ser>
          <c:idx val="2"/>
          <c:order val="2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64863167.719999999</c:v>
                </c:pt>
                <c:pt idx="1">
                  <c:v>0</c:v>
                </c:pt>
                <c:pt idx="2">
                  <c:v>1011769.56</c:v>
                </c:pt>
                <c:pt idx="3">
                  <c:v>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1-47C4-935F-A768AD281DBE}"/>
            </c:ext>
          </c:extLst>
        </c:ser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'Recap Sheet'!$H$28:$K$28</c:f>
              <c:numCache>
                <c:formatCode>_(* #,##0.00_);_(* \(#,##0.00\);_(* \-??_);_(@_)</c:formatCode>
                <c:ptCount val="4"/>
                <c:pt idx="0">
                  <c:v>64863167.719999999</c:v>
                </c:pt>
                <c:pt idx="1">
                  <c:v>0</c:v>
                </c:pt>
                <c:pt idx="2">
                  <c:v>1011769.56</c:v>
                </c:pt>
                <c:pt idx="3">
                  <c:v>2000000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C1-47C4-935F-A768AD281DBE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30</xdr:row>
      <xdr:rowOff>38100</xdr:rowOff>
    </xdr:from>
    <xdr:to>
      <xdr:col>1</xdr:col>
      <xdr:colOff>0</xdr:colOff>
      <xdr:row>30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30</xdr:row>
      <xdr:rowOff>51435</xdr:rowOff>
    </xdr:from>
    <xdr:to>
      <xdr:col>10</xdr:col>
      <xdr:colOff>228600</xdr:colOff>
      <xdr:row>42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30</xdr:row>
      <xdr:rowOff>45720</xdr:rowOff>
    </xdr:from>
    <xdr:to>
      <xdr:col>10</xdr:col>
      <xdr:colOff>236220</xdr:colOff>
      <xdr:row>42</xdr:row>
      <xdr:rowOff>7620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30</xdr:row>
      <xdr:rowOff>0</xdr:rowOff>
    </xdr:from>
    <xdr:to>
      <xdr:col>4</xdr:col>
      <xdr:colOff>68580</xdr:colOff>
      <xdr:row>42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1" workbookViewId="0">
      <selection activeCell="E22" sqref="E22"/>
    </sheetView>
  </sheetViews>
  <sheetFormatPr defaultRowHeight="12.75" x14ac:dyDescent="0.2"/>
  <cols>
    <col min="1" max="1" width="35.85546875" customWidth="1"/>
    <col min="2" max="2" width="11.28515625" customWidth="1"/>
    <col min="3" max="3" width="13.28515625" customWidth="1"/>
    <col min="4" max="4" width="11.7109375" customWidth="1"/>
    <col min="5" max="5" width="18" customWidth="1"/>
  </cols>
  <sheetData>
    <row r="13" spans="2:5" ht="15.75" x14ac:dyDescent="0.25">
      <c r="B13" s="57"/>
    </row>
    <row r="14" spans="2:5" ht="35.25" x14ac:dyDescent="0.5">
      <c r="B14" s="57"/>
      <c r="E14" s="58" t="s">
        <v>69</v>
      </c>
    </row>
    <row r="17" spans="5:5" ht="18" x14ac:dyDescent="0.25">
      <c r="E17" s="59" t="s">
        <v>70</v>
      </c>
    </row>
    <row r="20" spans="5:5" x14ac:dyDescent="0.2">
      <c r="E20" s="46" t="s">
        <v>71</v>
      </c>
    </row>
    <row r="21" spans="5:5" x14ac:dyDescent="0.2">
      <c r="E21" s="60">
        <v>44104</v>
      </c>
    </row>
    <row r="22" spans="5:5" x14ac:dyDescent="0.2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J30" sqref="J30"/>
    </sheetView>
  </sheetViews>
  <sheetFormatPr defaultRowHeight="12.75" x14ac:dyDescent="0.2"/>
  <cols>
    <col min="7" max="7" width="17.28515625" customWidth="1"/>
  </cols>
  <sheetData>
    <row r="1" spans="3:14" ht="15" x14ac:dyDescent="0.2">
      <c r="C1" s="61" t="s">
        <v>72</v>
      </c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3:14" ht="15" x14ac:dyDescent="0.2">
      <c r="C2" s="61" t="s">
        <v>73</v>
      </c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</row>
    <row r="3" spans="3:14" ht="15" x14ac:dyDescent="0.2"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</row>
    <row r="4" spans="3:14" ht="15" x14ac:dyDescent="0.2">
      <c r="C4" s="61" t="s">
        <v>88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</row>
    <row r="5" spans="3:14" ht="15" x14ac:dyDescent="0.2">
      <c r="C5" s="61" t="s">
        <v>74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</row>
    <row r="6" spans="3:14" ht="15" x14ac:dyDescent="0.2">
      <c r="C6" s="61" t="s">
        <v>75</v>
      </c>
      <c r="D6" s="61"/>
      <c r="E6" s="61"/>
      <c r="F6" s="61"/>
      <c r="G6" s="61"/>
      <c r="H6" s="61" t="s">
        <v>76</v>
      </c>
      <c r="I6" s="61"/>
      <c r="J6" s="61"/>
      <c r="K6" s="61"/>
      <c r="L6" s="61"/>
      <c r="M6" s="61"/>
      <c r="N6" s="61"/>
    </row>
    <row r="7" spans="3:14" ht="15" x14ac:dyDescent="0.2"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</row>
    <row r="8" spans="3:14" ht="15" x14ac:dyDescent="0.2">
      <c r="C8" s="61" t="s">
        <v>77</v>
      </c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</row>
    <row r="9" spans="3:14" ht="16.5" customHeight="1" x14ac:dyDescent="0.2">
      <c r="C9" s="61" t="s">
        <v>78</v>
      </c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</row>
    <row r="10" spans="3:14" ht="15" x14ac:dyDescent="0.2"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</row>
    <row r="11" spans="3:14" ht="15" x14ac:dyDescent="0.2"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</row>
    <row r="12" spans="3:14" ht="15" x14ac:dyDescent="0.2"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</row>
    <row r="13" spans="3:14" ht="15" x14ac:dyDescent="0.2"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</row>
    <row r="14" spans="3:14" ht="15" x14ac:dyDescent="0.2"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</row>
    <row r="15" spans="3:14" ht="15" x14ac:dyDescent="0.2">
      <c r="C15" s="62"/>
      <c r="D15" s="62"/>
      <c r="E15" s="62"/>
      <c r="F15" s="62"/>
      <c r="G15" s="61"/>
      <c r="H15" s="61"/>
      <c r="I15" s="62"/>
      <c r="J15" s="62"/>
      <c r="K15" s="62"/>
      <c r="L15" s="62"/>
      <c r="M15" s="61"/>
      <c r="N15" s="61"/>
    </row>
    <row r="16" spans="3:14" ht="15" x14ac:dyDescent="0.2">
      <c r="C16" s="63" t="s">
        <v>82</v>
      </c>
      <c r="D16" s="61" t="s">
        <v>83</v>
      </c>
      <c r="E16" s="61"/>
      <c r="F16" s="61"/>
      <c r="G16" s="61"/>
      <c r="H16" s="61"/>
      <c r="I16" s="61" t="s">
        <v>133</v>
      </c>
      <c r="J16" s="61"/>
      <c r="K16" s="61"/>
      <c r="L16" s="61"/>
      <c r="M16" s="61"/>
      <c r="N16" s="61"/>
    </row>
    <row r="17" spans="3:14" ht="15" x14ac:dyDescent="0.2">
      <c r="C17" s="63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</row>
    <row r="18" spans="3:14" ht="15" x14ac:dyDescent="0.2">
      <c r="C18" s="63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</row>
    <row r="19" spans="3:14" ht="15" x14ac:dyDescent="0.2"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</row>
    <row r="20" spans="3:14" ht="15" x14ac:dyDescent="0.2">
      <c r="C20" s="62"/>
      <c r="D20" s="62"/>
      <c r="E20" s="62"/>
      <c r="F20" s="62"/>
      <c r="G20" s="61"/>
      <c r="H20" s="61"/>
      <c r="I20" s="62"/>
      <c r="J20" s="62"/>
      <c r="K20" s="62"/>
      <c r="L20" s="62"/>
      <c r="M20" s="61"/>
      <c r="N20" s="61"/>
    </row>
    <row r="21" spans="3:14" ht="15" x14ac:dyDescent="0.2">
      <c r="C21" s="61" t="s">
        <v>79</v>
      </c>
      <c r="D21" s="61"/>
      <c r="E21" s="61"/>
      <c r="F21" s="61"/>
      <c r="G21" s="61"/>
      <c r="H21" s="61"/>
      <c r="I21" s="61" t="s">
        <v>125</v>
      </c>
      <c r="J21" s="61"/>
      <c r="K21" s="61"/>
      <c r="L21" s="61"/>
      <c r="M21" s="61"/>
      <c r="N21" s="61"/>
    </row>
    <row r="22" spans="3:14" ht="15" x14ac:dyDescent="0.2">
      <c r="C22" s="61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</row>
    <row r="23" spans="3:14" ht="15" x14ac:dyDescent="0.2"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</row>
    <row r="24" spans="3:14" ht="15" x14ac:dyDescent="0.2"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</row>
    <row r="25" spans="3:14" ht="15" x14ac:dyDescent="0.2"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</row>
    <row r="26" spans="3:14" ht="15" x14ac:dyDescent="0.2">
      <c r="C26" s="62"/>
      <c r="D26" s="62"/>
      <c r="E26" s="62"/>
      <c r="F26" s="62"/>
      <c r="G26" s="61"/>
      <c r="H26" s="61"/>
      <c r="I26" s="62"/>
      <c r="J26" s="62"/>
      <c r="K26" s="62"/>
      <c r="L26" s="62"/>
      <c r="M26" s="61"/>
      <c r="N26" s="61"/>
    </row>
    <row r="27" spans="3:14" ht="15" x14ac:dyDescent="0.2">
      <c r="C27" s="61" t="s">
        <v>80</v>
      </c>
      <c r="D27" s="61"/>
      <c r="E27" s="61"/>
      <c r="F27" s="61"/>
      <c r="G27" s="61"/>
      <c r="H27" s="61"/>
      <c r="I27" s="61" t="s">
        <v>89</v>
      </c>
      <c r="J27" s="61"/>
      <c r="K27" s="61"/>
      <c r="L27" s="61"/>
      <c r="M27" s="61"/>
      <c r="N27" s="61"/>
    </row>
    <row r="28" spans="3:14" ht="15" x14ac:dyDescent="0.2"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3:14" ht="15" x14ac:dyDescent="0.2"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3:14" ht="15" x14ac:dyDescent="0.2">
      <c r="C30" s="61" t="s">
        <v>90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</row>
    <row r="31" spans="3:14" ht="15" x14ac:dyDescent="0.2">
      <c r="C31" s="61" t="s">
        <v>91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</row>
    <row r="32" spans="3:14" ht="15" x14ac:dyDescent="0.2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r:id="rId1"/>
  <headerFooter alignWithMargins="0">
    <oddHeader>&amp;C&amp;A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abSelected="1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H28" sqref="H28"/>
    </sheetView>
  </sheetViews>
  <sheetFormatPr defaultRowHeight="12.75" x14ac:dyDescent="0.2"/>
  <cols>
    <col min="1" max="1" width="25.7109375" customWidth="1"/>
    <col min="2" max="2" width="17.42578125" style="1" customWidth="1"/>
    <col min="3" max="3" width="14.5703125" style="1" customWidth="1"/>
    <col min="4" max="4" width="15.5703125" style="2" customWidth="1"/>
    <col min="5" max="5" width="15.28515625" style="1" customWidth="1"/>
    <col min="6" max="6" width="15.140625" style="1" bestFit="1" customWidth="1"/>
    <col min="7" max="7" width="2.42578125" style="3" customWidth="1"/>
    <col min="8" max="8" width="17" style="3" customWidth="1"/>
    <col min="9" max="9" width="14.7109375" style="3" customWidth="1"/>
    <col min="10" max="10" width="14.42578125" style="3" customWidth="1"/>
    <col min="11" max="11" width="14.7109375" style="3" customWidth="1"/>
    <col min="12" max="12" width="15.140625" style="3" customWidth="1"/>
  </cols>
  <sheetData>
    <row r="1" spans="1:12" s="4" customFormat="1" x14ac:dyDescent="0.2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12" customFormat="1" ht="19.5" x14ac:dyDescent="0.3">
      <c r="B5" s="113"/>
      <c r="C5" s="113"/>
      <c r="D5" s="116" t="s">
        <v>100</v>
      </c>
      <c r="E5" s="113"/>
      <c r="F5" s="113"/>
      <c r="G5" s="114"/>
      <c r="H5" s="113"/>
      <c r="I5" s="113"/>
      <c r="J5" s="115" t="s">
        <v>100</v>
      </c>
      <c r="K5" s="113"/>
      <c r="L5" s="113"/>
    </row>
    <row r="6" spans="1:12" s="11" customFormat="1" x14ac:dyDescent="0.2">
      <c r="B6" s="3"/>
      <c r="C6" s="3"/>
      <c r="D6" s="12">
        <v>43983</v>
      </c>
      <c r="E6" s="3"/>
      <c r="F6" s="3"/>
      <c r="G6" s="10"/>
      <c r="H6" s="3"/>
      <c r="I6" s="3"/>
      <c r="J6" s="12">
        <v>44075</v>
      </c>
      <c r="K6" s="3"/>
      <c r="L6" s="3"/>
    </row>
    <row r="7" spans="1:12" x14ac:dyDescent="0.2">
      <c r="B7" s="13" t="s">
        <v>124</v>
      </c>
      <c r="C7" s="3"/>
      <c r="D7" s="13"/>
      <c r="E7" s="3"/>
      <c r="F7" s="3"/>
      <c r="G7" s="10"/>
      <c r="H7" s="13" t="s">
        <v>124</v>
      </c>
      <c r="J7" s="13"/>
    </row>
    <row r="8" spans="1:12" x14ac:dyDescent="0.2">
      <c r="B8" s="67" t="s">
        <v>158</v>
      </c>
      <c r="C8" s="13" t="s">
        <v>1</v>
      </c>
      <c r="D8" s="13" t="s">
        <v>2</v>
      </c>
      <c r="E8" s="13" t="s">
        <v>170</v>
      </c>
      <c r="F8" s="3"/>
      <c r="G8" s="10"/>
      <c r="H8" s="67" t="s">
        <v>158</v>
      </c>
      <c r="I8" s="13" t="s">
        <v>1</v>
      </c>
      <c r="J8" s="13" t="s">
        <v>2</v>
      </c>
      <c r="K8" s="13" t="s">
        <v>170</v>
      </c>
    </row>
    <row r="9" spans="1:12" s="16" customFormat="1" x14ac:dyDescent="0.2">
      <c r="A9" s="14"/>
      <c r="B9" s="13" t="s">
        <v>160</v>
      </c>
      <c r="C9" s="15" t="s">
        <v>3</v>
      </c>
      <c r="D9" s="15" t="s">
        <v>98</v>
      </c>
      <c r="E9" s="15" t="s">
        <v>4</v>
      </c>
      <c r="F9" s="15" t="s">
        <v>5</v>
      </c>
      <c r="G9" s="10"/>
      <c r="H9" s="13" t="s">
        <v>160</v>
      </c>
      <c r="I9" s="15" t="s">
        <v>3</v>
      </c>
      <c r="J9" s="15" t="s">
        <v>98</v>
      </c>
      <c r="K9" s="15" t="s">
        <v>4</v>
      </c>
      <c r="L9" s="15" t="s">
        <v>5</v>
      </c>
    </row>
    <row r="10" spans="1:12" s="17" customFormat="1" x14ac:dyDescent="0.2">
      <c r="A10" s="17" t="s">
        <v>6</v>
      </c>
      <c r="B10" s="109">
        <v>29366251.960000001</v>
      </c>
      <c r="C10" s="120">
        <v>7000000</v>
      </c>
      <c r="D10" s="18">
        <v>2017432.17</v>
      </c>
      <c r="E10" s="18"/>
      <c r="F10" s="18">
        <f>SUM(B10:E10)</f>
        <v>38383684.130000003</v>
      </c>
      <c r="G10" s="19">
        <f>SUM(C10:F10)</f>
        <v>47401116.300000004</v>
      </c>
      <c r="H10" s="109">
        <v>26560434.280000001</v>
      </c>
      <c r="I10" s="120"/>
      <c r="J10" s="18">
        <v>1011769.56</v>
      </c>
      <c r="K10" s="18">
        <v>2000000</v>
      </c>
      <c r="L10" s="18">
        <f>SUM(H10:K10)</f>
        <v>29572203.84</v>
      </c>
    </row>
    <row r="11" spans="1:12" s="17" customFormat="1" x14ac:dyDescent="0.2">
      <c r="A11" s="17" t="s">
        <v>7</v>
      </c>
      <c r="B11" s="18">
        <v>574854.31000000006</v>
      </c>
      <c r="D11" s="18"/>
      <c r="E11" s="18"/>
      <c r="F11" s="18">
        <f t="shared" ref="F11:F26" si="0">SUM(B11:E11)</f>
        <v>574854.31000000006</v>
      </c>
      <c r="G11" s="19">
        <f>SUM(C11:F11)</f>
        <v>574854.31000000006</v>
      </c>
      <c r="H11" s="18">
        <v>575194.91</v>
      </c>
      <c r="J11" s="18"/>
      <c r="K11" s="18"/>
      <c r="L11" s="18">
        <f t="shared" ref="L11:L26" si="1">SUM(H11:K11)</f>
        <v>575194.91</v>
      </c>
    </row>
    <row r="12" spans="1:12" s="17" customFormat="1" x14ac:dyDescent="0.2">
      <c r="A12" s="17" t="s">
        <v>87</v>
      </c>
      <c r="B12" s="18">
        <v>349276.9</v>
      </c>
      <c r="D12" s="18"/>
      <c r="E12" s="18"/>
      <c r="F12" s="18">
        <f t="shared" si="0"/>
        <v>349276.9</v>
      </c>
      <c r="G12" s="19"/>
      <c r="H12" s="18">
        <v>4901.74</v>
      </c>
      <c r="J12" s="18"/>
      <c r="K12" s="18"/>
      <c r="L12" s="18">
        <f t="shared" si="1"/>
        <v>4901.74</v>
      </c>
    </row>
    <row r="13" spans="1:12" s="17" customFormat="1" x14ac:dyDescent="0.2">
      <c r="A13" s="17" t="s">
        <v>146</v>
      </c>
      <c r="B13" s="18">
        <v>886665.5</v>
      </c>
      <c r="D13" s="18"/>
      <c r="E13" s="18"/>
      <c r="F13" s="18">
        <f t="shared" si="0"/>
        <v>886665.5</v>
      </c>
      <c r="G13" s="19"/>
      <c r="H13" s="18">
        <v>1137304.6000000001</v>
      </c>
      <c r="J13" s="18"/>
      <c r="K13" s="18"/>
      <c r="L13" s="18">
        <f t="shared" si="1"/>
        <v>1137304.6000000001</v>
      </c>
    </row>
    <row r="14" spans="1:12" s="17" customFormat="1" x14ac:dyDescent="0.2">
      <c r="A14" s="17" t="s">
        <v>169</v>
      </c>
      <c r="B14" s="18">
        <v>0</v>
      </c>
      <c r="D14" s="18"/>
      <c r="E14" s="18"/>
      <c r="F14" s="18">
        <f t="shared" si="0"/>
        <v>0</v>
      </c>
      <c r="G14" s="19"/>
      <c r="H14" s="18">
        <v>355163.33</v>
      </c>
      <c r="J14" s="18"/>
      <c r="K14" s="18"/>
      <c r="L14" s="18">
        <f t="shared" si="1"/>
        <v>355163.33</v>
      </c>
    </row>
    <row r="15" spans="1:12" s="17" customFormat="1" x14ac:dyDescent="0.2">
      <c r="A15" s="17" t="s">
        <v>8</v>
      </c>
      <c r="B15" s="20">
        <v>4630.95</v>
      </c>
      <c r="D15" s="18"/>
      <c r="E15" s="18"/>
      <c r="F15" s="18">
        <f t="shared" si="0"/>
        <v>4630.95</v>
      </c>
      <c r="G15" s="19">
        <f t="shared" ref="G15:G24" si="2">SUM(C15:F15)</f>
        <v>4630.95</v>
      </c>
      <c r="H15" s="20">
        <v>4633.7</v>
      </c>
      <c r="J15" s="18"/>
      <c r="K15" s="18"/>
      <c r="L15" s="18">
        <f t="shared" si="1"/>
        <v>4633.7</v>
      </c>
    </row>
    <row r="16" spans="1:12" s="17" customFormat="1" x14ac:dyDescent="0.2">
      <c r="A16" s="17" t="s">
        <v>9</v>
      </c>
      <c r="B16" s="18">
        <v>2734551.51</v>
      </c>
      <c r="D16" s="20"/>
      <c r="E16" s="18"/>
      <c r="F16" s="18">
        <f t="shared" si="0"/>
        <v>2734551.51</v>
      </c>
      <c r="G16" s="19">
        <f t="shared" si="2"/>
        <v>2734551.51</v>
      </c>
      <c r="H16" s="18">
        <v>2731843.07</v>
      </c>
      <c r="J16" s="20"/>
      <c r="K16" s="18"/>
      <c r="L16" s="18">
        <f t="shared" si="1"/>
        <v>2731843.07</v>
      </c>
    </row>
    <row r="17" spans="1:13" s="17" customFormat="1" x14ac:dyDescent="0.2">
      <c r="A17" s="17" t="s">
        <v>10</v>
      </c>
      <c r="B17" s="18">
        <v>1937170.93</v>
      </c>
      <c r="D17" s="18"/>
      <c r="E17" s="18"/>
      <c r="F17" s="18">
        <f t="shared" si="0"/>
        <v>1937170.93</v>
      </c>
      <c r="G17" s="19">
        <f t="shared" si="2"/>
        <v>1937170.93</v>
      </c>
      <c r="H17" s="18">
        <v>2071431.6</v>
      </c>
      <c r="J17" s="18"/>
      <c r="K17" s="18"/>
      <c r="L17" s="18">
        <f t="shared" si="1"/>
        <v>2071431.6</v>
      </c>
    </row>
    <row r="18" spans="1:13" s="17" customFormat="1" x14ac:dyDescent="0.2">
      <c r="A18" s="17" t="s">
        <v>11</v>
      </c>
      <c r="B18" s="18">
        <v>3710982.31</v>
      </c>
      <c r="D18" s="18"/>
      <c r="E18" s="18"/>
      <c r="F18" s="18">
        <f t="shared" si="0"/>
        <v>3710982.31</v>
      </c>
      <c r="G18" s="19">
        <f t="shared" si="2"/>
        <v>3710982.31</v>
      </c>
      <c r="H18" s="18">
        <v>3043192.38</v>
      </c>
      <c r="J18" s="18"/>
      <c r="K18" s="18"/>
      <c r="L18" s="18">
        <f t="shared" si="1"/>
        <v>3043192.38</v>
      </c>
    </row>
    <row r="19" spans="1:13" s="17" customFormat="1" x14ac:dyDescent="0.2">
      <c r="A19" s="17" t="s">
        <v>12</v>
      </c>
      <c r="B19" s="18">
        <v>60766.559999999998</v>
      </c>
      <c r="D19" s="21"/>
      <c r="E19" s="18"/>
      <c r="F19" s="18">
        <f t="shared" si="0"/>
        <v>60766.559999999998</v>
      </c>
      <c r="G19" s="19">
        <f t="shared" si="2"/>
        <v>60766.559999999998</v>
      </c>
      <c r="H19" s="18">
        <v>63825.17</v>
      </c>
      <c r="J19" s="21"/>
      <c r="K19" s="18"/>
      <c r="L19" s="18">
        <f t="shared" si="1"/>
        <v>63825.17</v>
      </c>
    </row>
    <row r="20" spans="1:13" s="17" customFormat="1" x14ac:dyDescent="0.2">
      <c r="A20" s="17" t="s">
        <v>13</v>
      </c>
      <c r="B20" s="18">
        <v>529627.71</v>
      </c>
      <c r="D20" s="21"/>
      <c r="E20" s="18"/>
      <c r="F20" s="18">
        <f t="shared" si="0"/>
        <v>529627.71</v>
      </c>
      <c r="G20" s="19">
        <f t="shared" si="2"/>
        <v>529627.71</v>
      </c>
      <c r="H20" s="18">
        <v>561035.81000000006</v>
      </c>
      <c r="J20" s="21"/>
      <c r="K20" s="18"/>
      <c r="L20" s="18">
        <f t="shared" si="1"/>
        <v>561035.81000000006</v>
      </c>
    </row>
    <row r="21" spans="1:13" s="17" customFormat="1" x14ac:dyDescent="0.2">
      <c r="A21" s="17" t="s">
        <v>14</v>
      </c>
      <c r="B21" s="18">
        <v>100410.84</v>
      </c>
      <c r="D21" s="18"/>
      <c r="E21" s="18"/>
      <c r="F21" s="18">
        <f t="shared" si="0"/>
        <v>100410.84</v>
      </c>
      <c r="G21" s="19">
        <f t="shared" si="2"/>
        <v>100410.84</v>
      </c>
      <c r="H21" s="18">
        <v>17306.509999999998</v>
      </c>
      <c r="J21" s="18"/>
      <c r="K21" s="18"/>
      <c r="L21" s="18">
        <f t="shared" si="1"/>
        <v>17306.509999999998</v>
      </c>
    </row>
    <row r="22" spans="1:13" s="17" customFormat="1" x14ac:dyDescent="0.2">
      <c r="A22" s="17" t="s">
        <v>15</v>
      </c>
      <c r="B22" s="18">
        <v>1665827.74</v>
      </c>
      <c r="D22" s="18"/>
      <c r="E22" s="18"/>
      <c r="F22" s="18">
        <f t="shared" si="0"/>
        <v>1665827.74</v>
      </c>
      <c r="G22" s="19">
        <f t="shared" si="2"/>
        <v>1665827.74</v>
      </c>
      <c r="H22" s="18">
        <v>1510745.88</v>
      </c>
      <c r="J22" s="18"/>
      <c r="K22" s="18"/>
      <c r="L22" s="18">
        <f t="shared" si="1"/>
        <v>1510745.88</v>
      </c>
    </row>
    <row r="23" spans="1:13" s="17" customFormat="1" x14ac:dyDescent="0.2">
      <c r="A23" s="17" t="s">
        <v>129</v>
      </c>
      <c r="B23" s="18">
        <v>16445424.380000001</v>
      </c>
      <c r="D23" s="18"/>
      <c r="E23" s="18"/>
      <c r="F23" s="18">
        <f t="shared" si="0"/>
        <v>16445424.380000001</v>
      </c>
      <c r="G23" s="19">
        <f t="shared" si="2"/>
        <v>16445424.380000001</v>
      </c>
      <c r="H23" s="18">
        <v>11239533.460000001</v>
      </c>
      <c r="J23" s="18"/>
      <c r="K23" s="18"/>
      <c r="L23" s="18">
        <f t="shared" si="1"/>
        <v>11239533.460000001</v>
      </c>
    </row>
    <row r="24" spans="1:13" s="17" customFormat="1" x14ac:dyDescent="0.2">
      <c r="A24" s="17" t="s">
        <v>103</v>
      </c>
      <c r="B24" s="18">
        <v>997841.16</v>
      </c>
      <c r="D24" s="18"/>
      <c r="E24" s="18"/>
      <c r="F24" s="18">
        <f t="shared" si="0"/>
        <v>997841.16</v>
      </c>
      <c r="G24" s="19">
        <f t="shared" si="2"/>
        <v>997841.16</v>
      </c>
      <c r="H24" s="18">
        <v>1002309.91</v>
      </c>
      <c r="J24" s="18"/>
      <c r="K24" s="18"/>
      <c r="L24" s="18">
        <f t="shared" si="1"/>
        <v>1002309.91</v>
      </c>
    </row>
    <row r="25" spans="1:13" s="17" customFormat="1" x14ac:dyDescent="0.2">
      <c r="A25" s="17" t="s">
        <v>16</v>
      </c>
      <c r="B25" s="18">
        <v>1819105.84</v>
      </c>
      <c r="D25" s="18"/>
      <c r="E25" s="18"/>
      <c r="F25" s="18">
        <f t="shared" si="0"/>
        <v>1819105.84</v>
      </c>
      <c r="G25" s="19">
        <f>SUM(C25:F25)</f>
        <v>1819105.84</v>
      </c>
      <c r="H25" s="18">
        <v>956143.35</v>
      </c>
      <c r="J25" s="18"/>
      <c r="K25" s="18"/>
      <c r="L25" s="18">
        <f t="shared" si="1"/>
        <v>956143.35</v>
      </c>
    </row>
    <row r="26" spans="1:13" s="17" customFormat="1" x14ac:dyDescent="0.2">
      <c r="A26" s="17" t="s">
        <v>17</v>
      </c>
      <c r="B26" s="18">
        <v>16313236.960000001</v>
      </c>
      <c r="D26" s="18"/>
      <c r="E26" s="18"/>
      <c r="F26" s="18">
        <f t="shared" si="0"/>
        <v>16313236.960000001</v>
      </c>
      <c r="G26" s="19">
        <f>SUM(C26:F26)</f>
        <v>16313236.960000001</v>
      </c>
      <c r="H26" s="18">
        <v>13028168.02</v>
      </c>
      <c r="J26" s="18"/>
      <c r="K26" s="18"/>
      <c r="L26" s="18">
        <f t="shared" si="1"/>
        <v>13028168.02</v>
      </c>
    </row>
    <row r="27" spans="1:13" s="14" customFormat="1" x14ac:dyDescent="0.2">
      <c r="B27" s="22"/>
      <c r="D27" s="22"/>
      <c r="E27" s="3"/>
      <c r="G27" s="19">
        <f>SUM(C27:F27)</f>
        <v>0</v>
      </c>
      <c r="H27" s="22"/>
      <c r="J27" s="22"/>
      <c r="K27" s="3"/>
    </row>
    <row r="28" spans="1:13" s="17" customFormat="1" x14ac:dyDescent="0.2">
      <c r="A28" s="24" t="s">
        <v>5</v>
      </c>
      <c r="B28" s="18">
        <f>SUM(B9:B26)</f>
        <v>77496625.560000002</v>
      </c>
      <c r="C28" s="121">
        <f>SUM(C10:C27)</f>
        <v>7000000</v>
      </c>
      <c r="D28" s="18">
        <f>SUM(D10:D27)</f>
        <v>2017432.17</v>
      </c>
      <c r="E28" s="226">
        <f>SUM(E10:E27)</f>
        <v>0</v>
      </c>
      <c r="F28" s="228">
        <f>SUM(F10:F26)</f>
        <v>86514057.730000019</v>
      </c>
      <c r="G28" s="19">
        <f t="shared" ref="G28" si="3">SUM(G10:G27)</f>
        <v>94295547.50000003</v>
      </c>
      <c r="H28" s="18">
        <f>SUM(H9:H26)</f>
        <v>64863167.719999999</v>
      </c>
      <c r="I28" s="121">
        <f>SUM(I10:I27)</f>
        <v>0</v>
      </c>
      <c r="J28" s="18">
        <f>SUM(J10:J27)</f>
        <v>1011769.56</v>
      </c>
      <c r="K28" s="226">
        <f>SUM(K10:K27)</f>
        <v>2000000</v>
      </c>
      <c r="L28" s="228">
        <f>SUM(L10:L26)</f>
        <v>67874937.280000001</v>
      </c>
      <c r="M28" s="227"/>
    </row>
    <row r="29" spans="1:13" x14ac:dyDescent="0.2">
      <c r="B29" s="3"/>
      <c r="C29" s="3"/>
      <c r="D29" s="3"/>
      <c r="E29" s="3"/>
      <c r="F29" s="3"/>
      <c r="G29" s="10"/>
    </row>
    <row r="30" spans="1:13" x14ac:dyDescent="0.2">
      <c r="A30" t="s">
        <v>18</v>
      </c>
      <c r="B30" s="3"/>
      <c r="C30" s="3"/>
      <c r="D30" s="3"/>
      <c r="E30" s="3"/>
      <c r="F30" s="3" t="s">
        <v>0</v>
      </c>
      <c r="G30" s="10"/>
      <c r="H30" s="3">
        <f>SUM(H28-B28)</f>
        <v>-12633457.840000004</v>
      </c>
      <c r="I30" s="3">
        <f>SUM(I28-C28)</f>
        <v>-7000000</v>
      </c>
      <c r="J30" s="3">
        <f>SUM(J28-D28)</f>
        <v>-1005662.6099999999</v>
      </c>
      <c r="K30" s="3">
        <f>SUM(K28-E28)</f>
        <v>2000000</v>
      </c>
      <c r="L30" s="3">
        <f>SUM(H30:K30)</f>
        <v>-18639120.450000003</v>
      </c>
    </row>
    <row r="31" spans="1:13" x14ac:dyDescent="0.2">
      <c r="B31" s="3"/>
      <c r="C31" s="22"/>
      <c r="D31" s="3"/>
      <c r="E31" s="3"/>
      <c r="F31" s="7"/>
      <c r="G31" s="23"/>
      <c r="L31"/>
    </row>
    <row r="32" spans="1:13" x14ac:dyDescent="0.2">
      <c r="B32" s="3"/>
      <c r="C32" s="3"/>
      <c r="D32" s="3"/>
      <c r="E32" s="3"/>
      <c r="F32" s="3"/>
      <c r="G32" s="25"/>
    </row>
    <row r="33" spans="2:12" x14ac:dyDescent="0.2">
      <c r="B33" s="3"/>
      <c r="C33" s="3"/>
      <c r="D33" s="3"/>
      <c r="E33" s="3"/>
      <c r="F33" s="3"/>
      <c r="G33" s="25"/>
    </row>
    <row r="34" spans="2:12" x14ac:dyDescent="0.2">
      <c r="B34" s="3"/>
      <c r="C34" s="3"/>
      <c r="D34" s="3"/>
      <c r="E34" s="3"/>
      <c r="F34" s="3"/>
      <c r="G34" s="25"/>
    </row>
    <row r="35" spans="2:12" x14ac:dyDescent="0.2">
      <c r="B35" s="3"/>
      <c r="C35" s="3"/>
      <c r="D35" s="3"/>
      <c r="E35" s="3"/>
      <c r="F35" s="3"/>
      <c r="G35" s="25"/>
      <c r="K35" s="3" t="s">
        <v>99</v>
      </c>
    </row>
    <row r="36" spans="2:12" x14ac:dyDescent="0.2">
      <c r="B36" s="3"/>
      <c r="C36" s="3"/>
      <c r="D36" s="3"/>
      <c r="E36" s="3" t="s">
        <v>138</v>
      </c>
      <c r="F36" s="3"/>
      <c r="G36" s="25"/>
      <c r="K36" s="3" t="s">
        <v>139</v>
      </c>
    </row>
    <row r="37" spans="2:12" x14ac:dyDescent="0.2">
      <c r="B37" s="3"/>
      <c r="C37" s="3"/>
      <c r="D37" s="3"/>
      <c r="E37" s="3" t="s">
        <v>165</v>
      </c>
      <c r="F37" s="3"/>
      <c r="G37" s="25"/>
      <c r="K37" s="3" t="s">
        <v>164</v>
      </c>
    </row>
    <row r="38" spans="2:12" x14ac:dyDescent="0.2">
      <c r="B38" s="3"/>
      <c r="C38" s="3"/>
      <c r="D38" s="3"/>
      <c r="E38" s="3" t="s">
        <v>96</v>
      </c>
      <c r="F38" s="3"/>
      <c r="G38" s="25"/>
      <c r="K38" s="3" t="s">
        <v>94</v>
      </c>
    </row>
    <row r="39" spans="2:12" x14ac:dyDescent="0.2">
      <c r="B39" s="3"/>
      <c r="C39" s="3"/>
      <c r="D39" s="3"/>
      <c r="E39" s="3" t="s">
        <v>97</v>
      </c>
      <c r="F39" s="3"/>
      <c r="G39" s="25"/>
      <c r="K39" s="3" t="s">
        <v>95</v>
      </c>
    </row>
    <row r="40" spans="2:12" x14ac:dyDescent="0.2">
      <c r="B40" s="3"/>
      <c r="C40" s="3"/>
      <c r="D40" s="3"/>
      <c r="E40" s="3"/>
      <c r="F40" s="3"/>
      <c r="G40" s="25"/>
    </row>
    <row r="41" spans="2:12" x14ac:dyDescent="0.2">
      <c r="B41" s="3"/>
      <c r="C41" s="3"/>
      <c r="D41" s="3"/>
      <c r="E41" s="3"/>
      <c r="F41" s="3"/>
      <c r="G41" s="25"/>
    </row>
    <row r="42" spans="2:12" x14ac:dyDescent="0.2">
      <c r="B42" s="3"/>
      <c r="C42" s="3"/>
      <c r="D42" s="3"/>
      <c r="E42" s="3"/>
      <c r="F42" s="3"/>
      <c r="G42" s="25"/>
    </row>
    <row r="43" spans="2:12" x14ac:dyDescent="0.2">
      <c r="B43" s="3"/>
      <c r="C43" s="3"/>
      <c r="D43" s="3"/>
      <c r="E43" s="3"/>
      <c r="F43" s="3"/>
      <c r="G43" s="25"/>
      <c r="L43" s="3" t="s">
        <v>0</v>
      </c>
    </row>
    <row r="44" spans="2:12" x14ac:dyDescent="0.2">
      <c r="B44" s="3"/>
      <c r="C44" s="3"/>
      <c r="D44" s="3"/>
      <c r="E44" s="3"/>
      <c r="F44" s="3"/>
      <c r="L44"/>
    </row>
    <row r="45" spans="2:12" x14ac:dyDescent="0.2">
      <c r="B45" s="3"/>
      <c r="C45" s="3"/>
      <c r="D45" s="3"/>
      <c r="E45" s="3"/>
      <c r="F45" s="3"/>
      <c r="K45"/>
      <c r="L45"/>
    </row>
    <row r="46" spans="2:12" x14ac:dyDescent="0.2">
      <c r="B46" s="3"/>
      <c r="C46" s="3"/>
      <c r="D46" s="3"/>
      <c r="E46" s="3"/>
      <c r="F46" s="3"/>
      <c r="L46"/>
    </row>
    <row r="47" spans="2:12" x14ac:dyDescent="0.2">
      <c r="B47" s="3"/>
      <c r="C47" s="3"/>
      <c r="D47" s="3"/>
      <c r="E47" s="3"/>
      <c r="F47" s="3"/>
    </row>
    <row r="48" spans="2:12" x14ac:dyDescent="0.2">
      <c r="B48" s="3"/>
      <c r="C48" s="3"/>
      <c r="D48" s="3"/>
      <c r="E48" s="3"/>
      <c r="F48" s="3"/>
    </row>
    <row r="49" spans="6:6" x14ac:dyDescent="0.2">
      <c r="F49" s="3"/>
    </row>
    <row r="80" spans="7:7" x14ac:dyDescent="0.2">
      <c r="G80" s="11"/>
    </row>
    <row r="81" spans="7:7" x14ac:dyDescent="0.2">
      <c r="G81" s="11"/>
    </row>
    <row r="82" spans="7:7" x14ac:dyDescent="0.2">
      <c r="G82" s="11"/>
    </row>
    <row r="83" spans="7:7" x14ac:dyDescent="0.2">
      <c r="G83" s="11"/>
    </row>
    <row r="84" spans="7:7" x14ac:dyDescent="0.2">
      <c r="G84" s="11"/>
    </row>
    <row r="85" spans="7:7" x14ac:dyDescent="0.2">
      <c r="G85" s="11"/>
    </row>
    <row r="86" spans="7:7" x14ac:dyDescent="0.2">
      <c r="G86" s="11"/>
    </row>
    <row r="87" spans="7:7" x14ac:dyDescent="0.2">
      <c r="G87" s="11"/>
    </row>
    <row r="88" spans="7:7" x14ac:dyDescent="0.2">
      <c r="G88" s="11"/>
    </row>
    <row r="89" spans="7:7" x14ac:dyDescent="0.2">
      <c r="G89" s="11"/>
    </row>
    <row r="90" spans="7:7" x14ac:dyDescent="0.2">
      <c r="G90" s="11"/>
    </row>
    <row r="91" spans="7:7" x14ac:dyDescent="0.2">
      <c r="G91" s="11"/>
    </row>
    <row r="92" spans="7:7" x14ac:dyDescent="0.2">
      <c r="G92" s="11"/>
    </row>
    <row r="93" spans="7:7" x14ac:dyDescent="0.2">
      <c r="G93" s="11"/>
    </row>
    <row r="94" spans="7:7" x14ac:dyDescent="0.2">
      <c r="G94" s="11"/>
    </row>
    <row r="95" spans="7:7" x14ac:dyDescent="0.2">
      <c r="G95" s="11"/>
    </row>
    <row r="96" spans="7:7" x14ac:dyDescent="0.2">
      <c r="G96" s="11"/>
    </row>
    <row r="97" spans="7:7" x14ac:dyDescent="0.2">
      <c r="G97" s="11"/>
    </row>
    <row r="98" spans="7:7" x14ac:dyDescent="0.2">
      <c r="G98" s="11"/>
    </row>
    <row r="99" spans="7:7" x14ac:dyDescent="0.2">
      <c r="G99" s="11"/>
    </row>
    <row r="100" spans="7:7" x14ac:dyDescent="0.2">
      <c r="G100" s="11"/>
    </row>
    <row r="101" spans="7:7" x14ac:dyDescent="0.2">
      <c r="G101" s="11"/>
    </row>
    <row r="102" spans="7:7" x14ac:dyDescent="0.2">
      <c r="G102" s="11"/>
    </row>
    <row r="103" spans="7:7" x14ac:dyDescent="0.2">
      <c r="G103" s="11"/>
    </row>
    <row r="104" spans="7:7" x14ac:dyDescent="0.2">
      <c r="G104" s="11"/>
    </row>
    <row r="105" spans="7:7" x14ac:dyDescent="0.2">
      <c r="G105" s="11"/>
    </row>
    <row r="106" spans="7:7" x14ac:dyDescent="0.2">
      <c r="G106" s="11"/>
    </row>
    <row r="107" spans="7:7" x14ac:dyDescent="0.2">
      <c r="G107" s="11"/>
    </row>
    <row r="108" spans="7:7" x14ac:dyDescent="0.2">
      <c r="G108" s="11"/>
    </row>
    <row r="109" spans="7:7" x14ac:dyDescent="0.2">
      <c r="G109" s="11"/>
    </row>
    <row r="110" spans="7:7" x14ac:dyDescent="0.2">
      <c r="G110" s="11"/>
    </row>
    <row r="111" spans="7:7" x14ac:dyDescent="0.2">
      <c r="G111" s="11"/>
    </row>
    <row r="112" spans="7:7" x14ac:dyDescent="0.2">
      <c r="G112" s="11"/>
    </row>
    <row r="113" spans="7:7" x14ac:dyDescent="0.2">
      <c r="G113" s="11"/>
    </row>
    <row r="114" spans="7:7" x14ac:dyDescent="0.2">
      <c r="G114" s="11"/>
    </row>
    <row r="115" spans="7:7" x14ac:dyDescent="0.2">
      <c r="G115" s="11"/>
    </row>
    <row r="116" spans="7:7" x14ac:dyDescent="0.2">
      <c r="G116" s="11"/>
    </row>
    <row r="117" spans="7:7" x14ac:dyDescent="0.2">
      <c r="G117" s="11"/>
    </row>
    <row r="118" spans="7:7" x14ac:dyDescent="0.2">
      <c r="G118" s="11"/>
    </row>
    <row r="119" spans="7:7" x14ac:dyDescent="0.2">
      <c r="G119" s="11"/>
    </row>
    <row r="120" spans="7:7" x14ac:dyDescent="0.2">
      <c r="G120" s="11"/>
    </row>
    <row r="121" spans="7:7" x14ac:dyDescent="0.2">
      <c r="G121" s="11"/>
    </row>
    <row r="122" spans="7:7" x14ac:dyDescent="0.2">
      <c r="G122" s="11"/>
    </row>
    <row r="123" spans="7:7" x14ac:dyDescent="0.2">
      <c r="G123" s="11"/>
    </row>
    <row r="124" spans="7:7" x14ac:dyDescent="0.2">
      <c r="G124" s="11"/>
    </row>
    <row r="125" spans="7:7" x14ac:dyDescent="0.2">
      <c r="G125" s="11"/>
    </row>
    <row r="126" spans="7:7" x14ac:dyDescent="0.2">
      <c r="G126" s="11"/>
    </row>
    <row r="127" spans="7:7" x14ac:dyDescent="0.2">
      <c r="G127" s="11"/>
    </row>
    <row r="128" spans="7:7" x14ac:dyDescent="0.2">
      <c r="G128" s="11"/>
    </row>
    <row r="129" spans="7:7" x14ac:dyDescent="0.2">
      <c r="G129" s="11"/>
    </row>
    <row r="130" spans="7:7" x14ac:dyDescent="0.2">
      <c r="G130" s="11"/>
    </row>
    <row r="131" spans="7:7" x14ac:dyDescent="0.2">
      <c r="G131" s="11"/>
    </row>
    <row r="132" spans="7:7" x14ac:dyDescent="0.2">
      <c r="G132" s="11"/>
    </row>
    <row r="133" spans="7:7" x14ac:dyDescent="0.2">
      <c r="G133" s="11"/>
    </row>
    <row r="134" spans="7:7" x14ac:dyDescent="0.2">
      <c r="G134" s="11"/>
    </row>
    <row r="135" spans="7:7" x14ac:dyDescent="0.2">
      <c r="G135" s="11"/>
    </row>
    <row r="136" spans="7:7" x14ac:dyDescent="0.2">
      <c r="G136" s="11"/>
    </row>
    <row r="137" spans="7:7" x14ac:dyDescent="0.2">
      <c r="G137" s="11"/>
    </row>
    <row r="138" spans="7:7" x14ac:dyDescent="0.2">
      <c r="G138" s="11"/>
    </row>
    <row r="139" spans="7:7" x14ac:dyDescent="0.2">
      <c r="G139" s="11"/>
    </row>
    <row r="140" spans="7:7" x14ac:dyDescent="0.2">
      <c r="G140" s="11"/>
    </row>
    <row r="141" spans="7:7" x14ac:dyDescent="0.2">
      <c r="G141" s="11"/>
    </row>
    <row r="142" spans="7:7" x14ac:dyDescent="0.2">
      <c r="G142" s="11"/>
    </row>
    <row r="143" spans="7:7" x14ac:dyDescent="0.2">
      <c r="G143" s="11"/>
    </row>
    <row r="144" spans="7:7" x14ac:dyDescent="0.2">
      <c r="G144" s="11"/>
    </row>
    <row r="145" spans="7:7" x14ac:dyDescent="0.2">
      <c r="G145" s="11"/>
    </row>
    <row r="146" spans="7:7" x14ac:dyDescent="0.2">
      <c r="G146" s="11"/>
    </row>
    <row r="147" spans="7:7" x14ac:dyDescent="0.2">
      <c r="G147" s="11"/>
    </row>
    <row r="148" spans="7:7" x14ac:dyDescent="0.2">
      <c r="G148" s="11"/>
    </row>
    <row r="149" spans="7:7" x14ac:dyDescent="0.2">
      <c r="G149" s="11"/>
    </row>
    <row r="150" spans="7:7" x14ac:dyDescent="0.2">
      <c r="G150" s="11"/>
    </row>
    <row r="151" spans="7:7" x14ac:dyDescent="0.2">
      <c r="G151" s="11"/>
    </row>
    <row r="152" spans="7:7" x14ac:dyDescent="0.2">
      <c r="G152" s="11"/>
    </row>
    <row r="153" spans="7:7" x14ac:dyDescent="0.2">
      <c r="G153" s="11"/>
    </row>
    <row r="154" spans="7:7" x14ac:dyDescent="0.2">
      <c r="G154" s="11"/>
    </row>
    <row r="155" spans="7:7" x14ac:dyDescent="0.2">
      <c r="G155" s="11"/>
    </row>
    <row r="156" spans="7:7" x14ac:dyDescent="0.2">
      <c r="G156" s="11"/>
    </row>
    <row r="157" spans="7:7" x14ac:dyDescent="0.2">
      <c r="G157" s="11"/>
    </row>
    <row r="158" spans="7:7" x14ac:dyDescent="0.2">
      <c r="G158" s="11"/>
    </row>
    <row r="159" spans="7:7" x14ac:dyDescent="0.2">
      <c r="G159" s="11"/>
    </row>
    <row r="160" spans="7:7" x14ac:dyDescent="0.2">
      <c r="G160" s="11"/>
    </row>
    <row r="161" spans="7:7" x14ac:dyDescent="0.2">
      <c r="G161" s="11"/>
    </row>
    <row r="162" spans="7:7" x14ac:dyDescent="0.2">
      <c r="G162" s="11"/>
    </row>
    <row r="163" spans="7:7" x14ac:dyDescent="0.2">
      <c r="G163" s="11"/>
    </row>
    <row r="164" spans="7:7" x14ac:dyDescent="0.2">
      <c r="G164" s="11"/>
    </row>
    <row r="165" spans="7:7" x14ac:dyDescent="0.2">
      <c r="G165" s="11"/>
    </row>
    <row r="166" spans="7:7" x14ac:dyDescent="0.2">
      <c r="G166" s="11"/>
    </row>
    <row r="167" spans="7:7" x14ac:dyDescent="0.2">
      <c r="G167" s="11"/>
    </row>
    <row r="168" spans="7:7" x14ac:dyDescent="0.2">
      <c r="G168" s="11"/>
    </row>
    <row r="169" spans="7:7" x14ac:dyDescent="0.2">
      <c r="G169" s="11"/>
    </row>
    <row r="170" spans="7:7" x14ac:dyDescent="0.2">
      <c r="G170" s="11"/>
    </row>
    <row r="171" spans="7:7" x14ac:dyDescent="0.2">
      <c r="G171" s="11"/>
    </row>
    <row r="172" spans="7:7" x14ac:dyDescent="0.2">
      <c r="G172" s="11"/>
    </row>
    <row r="173" spans="7:7" x14ac:dyDescent="0.2">
      <c r="G173" s="11"/>
    </row>
    <row r="174" spans="7:7" x14ac:dyDescent="0.2">
      <c r="G174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N135"/>
  <sheetViews>
    <sheetView showGridLines="0" topLeftCell="A95" zoomScale="114" zoomScaleNormal="114" workbookViewId="0">
      <selection activeCell="C137" sqref="C137"/>
    </sheetView>
  </sheetViews>
  <sheetFormatPr defaultRowHeight="12.75" x14ac:dyDescent="0.2"/>
  <cols>
    <col min="1" max="1" width="17.85546875" style="26" customWidth="1"/>
    <col min="2" max="2" width="8.7109375" style="126" bestFit="1" customWidth="1"/>
    <col min="3" max="3" width="20.140625" style="138" customWidth="1"/>
    <col min="4" max="4" width="5.28515625" style="151" customWidth="1"/>
    <col min="5" max="5" width="11.140625" style="26" customWidth="1"/>
    <col min="6" max="6" width="13" style="27" customWidth="1"/>
    <col min="7" max="7" width="22.7109375" style="170" customWidth="1"/>
    <col min="8" max="8" width="15.42578125" style="177" customWidth="1"/>
    <col min="9" max="9" width="17.140625" style="173" bestFit="1" customWidth="1"/>
    <col min="10" max="10" width="12.42578125" style="170" bestFit="1" customWidth="1"/>
    <col min="11" max="11" width="0" style="3" hidden="1" customWidth="1"/>
    <col min="12" max="12" width="15.140625" style="181" bestFit="1" customWidth="1"/>
    <col min="13" max="13" width="12.42578125" style="170" customWidth="1"/>
    <col min="14" max="15" width="12.42578125" style="170" bestFit="1" customWidth="1"/>
    <col min="16" max="118" width="8.85546875" style="14"/>
  </cols>
  <sheetData>
    <row r="2" spans="1:118" s="35" customFormat="1" x14ac:dyDescent="0.2">
      <c r="B2" s="133"/>
      <c r="C2" s="134"/>
      <c r="D2" s="147"/>
      <c r="F2" s="30"/>
      <c r="G2" s="170"/>
      <c r="H2" s="177"/>
      <c r="I2" s="173"/>
      <c r="J2" s="186" t="s">
        <v>166</v>
      </c>
      <c r="K2" s="132"/>
      <c r="L2" s="181"/>
      <c r="M2" s="186" t="s">
        <v>144</v>
      </c>
      <c r="N2" s="186" t="s">
        <v>155</v>
      </c>
      <c r="O2" s="186" t="s">
        <v>161</v>
      </c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210"/>
      <c r="AE2" s="210"/>
      <c r="AF2" s="210"/>
      <c r="AG2" s="210"/>
      <c r="AH2" s="210"/>
      <c r="AI2" s="210"/>
      <c r="AJ2" s="210"/>
      <c r="AK2" s="210"/>
      <c r="AL2" s="210"/>
      <c r="AM2" s="210"/>
      <c r="AN2" s="210"/>
      <c r="AO2" s="210"/>
      <c r="AP2" s="210"/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  <c r="BB2" s="210"/>
      <c r="BC2" s="210"/>
      <c r="BD2" s="210"/>
      <c r="BE2" s="210"/>
      <c r="BF2" s="210"/>
      <c r="BG2" s="210"/>
      <c r="BH2" s="210"/>
      <c r="BI2" s="210"/>
      <c r="BJ2" s="210"/>
      <c r="BK2" s="210"/>
      <c r="BL2" s="210"/>
      <c r="BM2" s="210"/>
      <c r="BN2" s="210"/>
      <c r="BO2" s="210"/>
      <c r="BP2" s="210"/>
      <c r="BQ2" s="210"/>
      <c r="BR2" s="210"/>
      <c r="BS2" s="210"/>
      <c r="BT2" s="210"/>
      <c r="BU2" s="210"/>
      <c r="BV2" s="210"/>
      <c r="BW2" s="210"/>
      <c r="BX2" s="210"/>
      <c r="BY2" s="210"/>
      <c r="BZ2" s="210"/>
      <c r="CA2" s="210"/>
      <c r="CB2" s="210"/>
      <c r="CC2" s="210"/>
      <c r="CD2" s="210"/>
      <c r="CE2" s="210"/>
      <c r="CF2" s="210"/>
      <c r="CG2" s="210"/>
      <c r="CH2" s="210"/>
      <c r="CI2" s="210"/>
      <c r="CJ2" s="210"/>
      <c r="CK2" s="210"/>
      <c r="CL2" s="210"/>
      <c r="CM2" s="210"/>
      <c r="CN2" s="210"/>
      <c r="CO2" s="210"/>
      <c r="CP2" s="210"/>
      <c r="CQ2" s="210"/>
      <c r="CR2" s="210"/>
      <c r="CS2" s="210"/>
      <c r="CT2" s="210"/>
      <c r="CU2" s="210"/>
      <c r="CV2" s="210"/>
      <c r="CW2" s="210"/>
      <c r="CX2" s="210"/>
      <c r="CY2" s="210"/>
      <c r="CZ2" s="210"/>
      <c r="DA2" s="210"/>
      <c r="DB2" s="210"/>
      <c r="DC2" s="210"/>
      <c r="DD2" s="210"/>
      <c r="DE2" s="210"/>
      <c r="DF2" s="210"/>
      <c r="DG2" s="210"/>
      <c r="DH2" s="210"/>
      <c r="DI2" s="210"/>
      <c r="DJ2" s="210"/>
      <c r="DK2" s="210"/>
      <c r="DL2" s="210"/>
      <c r="DM2" s="210"/>
      <c r="DN2" s="210"/>
    </row>
    <row r="3" spans="1:118" x14ac:dyDescent="0.2">
      <c r="A3" s="29" t="s">
        <v>19</v>
      </c>
      <c r="C3" s="135" t="s">
        <v>20</v>
      </c>
      <c r="D3" s="147" t="s">
        <v>122</v>
      </c>
      <c r="E3" s="29" t="s">
        <v>21</v>
      </c>
      <c r="F3" s="30" t="s">
        <v>22</v>
      </c>
      <c r="G3" s="168" t="s">
        <v>23</v>
      </c>
      <c r="H3" s="177" t="s">
        <v>24</v>
      </c>
      <c r="I3" s="183" t="s">
        <v>25</v>
      </c>
      <c r="J3" s="170" t="s">
        <v>26</v>
      </c>
      <c r="K3" s="28" t="s">
        <v>27</v>
      </c>
      <c r="L3" s="181" t="s">
        <v>81</v>
      </c>
      <c r="M3" s="170" t="s">
        <v>26</v>
      </c>
      <c r="N3" s="170" t="s">
        <v>26</v>
      </c>
      <c r="O3" s="170" t="s">
        <v>26</v>
      </c>
    </row>
    <row r="4" spans="1:118" s="16" customFormat="1" x14ac:dyDescent="0.2">
      <c r="A4" s="31"/>
      <c r="B4" s="127"/>
      <c r="C4" s="136" t="s">
        <v>28</v>
      </c>
      <c r="D4" s="148" t="s">
        <v>123</v>
      </c>
      <c r="E4" s="32" t="s">
        <v>29</v>
      </c>
      <c r="F4" s="33" t="s">
        <v>30</v>
      </c>
      <c r="G4" s="169" t="s">
        <v>31</v>
      </c>
      <c r="H4" s="179"/>
      <c r="I4" s="185"/>
      <c r="J4" s="175" t="s">
        <v>32</v>
      </c>
      <c r="K4" s="34" t="s">
        <v>33</v>
      </c>
      <c r="L4" s="182" t="s">
        <v>32</v>
      </c>
      <c r="M4" s="175" t="s">
        <v>32</v>
      </c>
      <c r="N4" s="175" t="s">
        <v>32</v>
      </c>
      <c r="O4" s="175" t="s">
        <v>32</v>
      </c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</row>
    <row r="5" spans="1:118" ht="14.25" customHeight="1" x14ac:dyDescent="0.2">
      <c r="A5" s="35" t="s">
        <v>34</v>
      </c>
      <c r="C5" s="137" t="s">
        <v>131</v>
      </c>
      <c r="D5" s="206">
        <v>0.20349999999999999</v>
      </c>
      <c r="F5" s="69">
        <v>44104</v>
      </c>
      <c r="G5" s="168">
        <v>8536293.4700000007</v>
      </c>
      <c r="H5" s="168">
        <v>8536293.4700000007</v>
      </c>
      <c r="I5" s="168">
        <v>8536293.4700000007</v>
      </c>
      <c r="J5" s="176">
        <v>10745.27</v>
      </c>
      <c r="L5" s="181">
        <f>SUM(J5+M5+N5+O5)</f>
        <v>220852.34</v>
      </c>
      <c r="M5" s="170">
        <v>51761.67</v>
      </c>
      <c r="N5" s="170">
        <v>135769.81</v>
      </c>
      <c r="O5" s="170">
        <v>22575.59</v>
      </c>
    </row>
    <row r="6" spans="1:118" ht="12" customHeight="1" x14ac:dyDescent="0.2">
      <c r="A6" s="35"/>
      <c r="C6" s="137" t="s">
        <v>115</v>
      </c>
      <c r="D6" s="206">
        <v>0.1474</v>
      </c>
      <c r="F6" s="69">
        <v>44104</v>
      </c>
      <c r="G6" s="168">
        <v>800</v>
      </c>
      <c r="H6" s="168">
        <v>800</v>
      </c>
      <c r="I6" s="168">
        <v>800</v>
      </c>
      <c r="J6" s="170">
        <v>54.17</v>
      </c>
      <c r="L6" s="181">
        <f t="shared" ref="L6:L28" si="0">SUM(J6+M6+N6+O6)</f>
        <v>4310.1499999999996</v>
      </c>
      <c r="M6" s="170">
        <v>2357.4499999999998</v>
      </c>
      <c r="N6" s="170">
        <v>1858.46</v>
      </c>
      <c r="O6" s="170">
        <v>40.07</v>
      </c>
    </row>
    <row r="7" spans="1:118" ht="12" customHeight="1" x14ac:dyDescent="0.2">
      <c r="A7" s="35"/>
      <c r="C7" s="137" t="s">
        <v>116</v>
      </c>
      <c r="D7" s="206">
        <v>0.26190000000000002</v>
      </c>
      <c r="F7" s="69">
        <v>44104</v>
      </c>
      <c r="G7" s="168">
        <v>10000000</v>
      </c>
      <c r="H7" s="168">
        <v>10000000</v>
      </c>
      <c r="I7" s="168">
        <v>10000000</v>
      </c>
      <c r="J7" s="170">
        <v>8594</v>
      </c>
      <c r="L7" s="181">
        <f t="shared" si="0"/>
        <v>120893.35</v>
      </c>
      <c r="M7" s="170">
        <v>53211.5</v>
      </c>
      <c r="N7" s="170">
        <v>40650.01</v>
      </c>
      <c r="O7" s="170">
        <v>18437.84</v>
      </c>
    </row>
    <row r="8" spans="1:118" ht="12" customHeight="1" x14ac:dyDescent="0.2">
      <c r="A8" s="35"/>
      <c r="C8" s="137" t="s">
        <v>158</v>
      </c>
      <c r="D8" s="206">
        <v>0.14000000000000001</v>
      </c>
      <c r="F8" s="69">
        <v>44104</v>
      </c>
      <c r="G8" s="168">
        <v>8023340.8099999996</v>
      </c>
      <c r="H8" s="168">
        <v>8023340.8099999996</v>
      </c>
      <c r="I8" s="168">
        <v>8023340.8099999996</v>
      </c>
      <c r="J8" s="170">
        <v>1552.93</v>
      </c>
      <c r="L8" s="181">
        <f t="shared" si="0"/>
        <v>4326.17</v>
      </c>
      <c r="M8" s="170">
        <v>0</v>
      </c>
      <c r="N8" s="170">
        <v>0</v>
      </c>
      <c r="O8" s="170">
        <v>2773.24</v>
      </c>
    </row>
    <row r="9" spans="1:118" ht="12" customHeight="1" x14ac:dyDescent="0.2">
      <c r="A9" s="117" t="s">
        <v>105</v>
      </c>
      <c r="B9" s="162">
        <v>8.9499999999999993</v>
      </c>
      <c r="C9" s="140" t="s">
        <v>152</v>
      </c>
      <c r="D9" s="206">
        <v>0.67</v>
      </c>
      <c r="E9" s="70"/>
      <c r="F9" s="231">
        <v>44137</v>
      </c>
      <c r="G9" s="168">
        <v>2000000</v>
      </c>
      <c r="H9" s="168">
        <v>2000000</v>
      </c>
      <c r="I9" s="168">
        <v>2000000</v>
      </c>
      <c r="J9" s="170">
        <v>3378.24</v>
      </c>
      <c r="K9" s="70"/>
      <c r="L9" s="181">
        <f t="shared" si="0"/>
        <v>5911.92</v>
      </c>
      <c r="M9" s="170">
        <v>0</v>
      </c>
      <c r="N9" s="170">
        <v>0</v>
      </c>
      <c r="O9" s="170">
        <v>2533.6799999999998</v>
      </c>
    </row>
    <row r="10" spans="1:118" ht="12" customHeight="1" x14ac:dyDescent="0.2">
      <c r="A10" s="117" t="s">
        <v>106</v>
      </c>
      <c r="B10" s="128">
        <v>867.01</v>
      </c>
      <c r="C10" s="140" t="s">
        <v>148</v>
      </c>
      <c r="D10" s="152">
        <v>1.9</v>
      </c>
      <c r="E10" s="110" t="s">
        <v>149</v>
      </c>
      <c r="F10" s="69">
        <v>44348</v>
      </c>
      <c r="G10" s="170">
        <v>1000000</v>
      </c>
      <c r="H10" s="170">
        <v>1006953.86</v>
      </c>
      <c r="I10" s="170">
        <v>1011769.56</v>
      </c>
      <c r="J10" s="170">
        <v>5021.3599999999997</v>
      </c>
      <c r="L10" s="181">
        <f t="shared" si="0"/>
        <v>19976.28</v>
      </c>
      <c r="M10" s="170">
        <v>5021.3599999999997</v>
      </c>
      <c r="N10" s="170">
        <v>4966.78</v>
      </c>
      <c r="O10" s="170">
        <v>4966.78</v>
      </c>
    </row>
    <row r="11" spans="1:118" ht="12" customHeight="1" x14ac:dyDescent="0.2">
      <c r="A11" s="117" t="s">
        <v>114</v>
      </c>
      <c r="B11" s="128">
        <v>677.69</v>
      </c>
      <c r="C11" s="137" t="s">
        <v>127</v>
      </c>
      <c r="D11" s="152">
        <v>2.42</v>
      </c>
      <c r="F11" s="69">
        <v>43741</v>
      </c>
      <c r="G11" s="168">
        <v>0</v>
      </c>
      <c r="H11" s="168">
        <v>0</v>
      </c>
      <c r="I11" s="168">
        <v>0</v>
      </c>
      <c r="J11" s="170">
        <v>0</v>
      </c>
      <c r="L11" s="181">
        <f t="shared" si="0"/>
        <v>265.52999999999997</v>
      </c>
      <c r="M11" s="170">
        <v>265.52999999999997</v>
      </c>
      <c r="N11" s="170">
        <v>0</v>
      </c>
      <c r="O11" s="170">
        <v>0</v>
      </c>
    </row>
    <row r="12" spans="1:118" ht="12" customHeight="1" x14ac:dyDescent="0.2">
      <c r="A12" s="117" t="s">
        <v>107</v>
      </c>
      <c r="B12" s="128">
        <v>22.13</v>
      </c>
      <c r="C12" s="137" t="s">
        <v>127</v>
      </c>
      <c r="D12" s="152">
        <v>2.2400000000000002</v>
      </c>
      <c r="F12" s="69">
        <v>43777</v>
      </c>
      <c r="G12" s="168">
        <v>0</v>
      </c>
      <c r="H12" s="168">
        <v>0</v>
      </c>
      <c r="I12" s="168">
        <v>0</v>
      </c>
      <c r="J12" s="170">
        <v>0</v>
      </c>
      <c r="L12" s="181">
        <f t="shared" si="0"/>
        <v>2332.04</v>
      </c>
      <c r="M12" s="170">
        <v>2332.04</v>
      </c>
      <c r="N12" s="170">
        <v>0</v>
      </c>
      <c r="O12" s="170">
        <v>0</v>
      </c>
    </row>
    <row r="13" spans="1:118" ht="12" customHeight="1" x14ac:dyDescent="0.2">
      <c r="A13" s="117" t="s">
        <v>108</v>
      </c>
      <c r="B13" s="128">
        <v>702.45</v>
      </c>
      <c r="C13" s="68" t="s">
        <v>163</v>
      </c>
      <c r="D13" s="206">
        <v>2.117</v>
      </c>
      <c r="E13" s="70"/>
      <c r="F13" s="69">
        <v>43830</v>
      </c>
      <c r="G13" s="168">
        <v>0</v>
      </c>
      <c r="H13" s="168">
        <v>0</v>
      </c>
      <c r="I13" s="168">
        <v>0</v>
      </c>
      <c r="J13" s="225">
        <v>0</v>
      </c>
      <c r="L13" s="181">
        <f t="shared" si="0"/>
        <v>193.23</v>
      </c>
      <c r="M13" s="225">
        <v>193.23</v>
      </c>
      <c r="N13" s="225">
        <v>0</v>
      </c>
      <c r="O13" s="225">
        <v>0</v>
      </c>
    </row>
    <row r="14" spans="1:118" ht="12" customHeight="1" x14ac:dyDescent="0.2">
      <c r="A14" s="117" t="s">
        <v>109</v>
      </c>
      <c r="B14" s="128">
        <v>115.57</v>
      </c>
      <c r="C14" s="140" t="s">
        <v>153</v>
      </c>
      <c r="D14" s="152">
        <v>2.2999999999999998</v>
      </c>
      <c r="E14" s="110" t="s">
        <v>147</v>
      </c>
      <c r="F14" s="69">
        <v>44368</v>
      </c>
      <c r="G14" s="170">
        <v>0</v>
      </c>
      <c r="H14" s="170">
        <v>0</v>
      </c>
      <c r="I14" s="170">
        <v>0</v>
      </c>
      <c r="J14" s="170">
        <v>0</v>
      </c>
      <c r="L14" s="181">
        <f t="shared" si="0"/>
        <v>1473.81</v>
      </c>
      <c r="M14" s="170">
        <v>1473.81</v>
      </c>
      <c r="N14" s="170">
        <v>0</v>
      </c>
      <c r="O14" s="170">
        <v>0</v>
      </c>
    </row>
    <row r="15" spans="1:118" ht="12" customHeight="1" x14ac:dyDescent="0.2">
      <c r="A15" s="117" t="s">
        <v>110</v>
      </c>
      <c r="B15" s="128">
        <v>5.17</v>
      </c>
      <c r="C15" s="138" t="s">
        <v>119</v>
      </c>
      <c r="D15" s="153">
        <v>1.75</v>
      </c>
      <c r="E15" s="110" t="s">
        <v>136</v>
      </c>
      <c r="F15" s="37">
        <v>43784</v>
      </c>
      <c r="G15" s="168">
        <v>0</v>
      </c>
      <c r="H15" s="168">
        <v>0</v>
      </c>
      <c r="I15" s="168">
        <v>0</v>
      </c>
      <c r="J15" s="170">
        <v>0</v>
      </c>
      <c r="L15" s="181">
        <f t="shared" si="0"/>
        <v>463.55</v>
      </c>
      <c r="M15" s="170">
        <v>463.55</v>
      </c>
      <c r="N15" s="170">
        <v>0</v>
      </c>
      <c r="O15" s="170">
        <v>0</v>
      </c>
    </row>
    <row r="16" spans="1:118" x14ac:dyDescent="0.2">
      <c r="A16" s="155" t="s">
        <v>113</v>
      </c>
      <c r="B16" s="163">
        <v>322.49</v>
      </c>
      <c r="C16" s="139" t="s">
        <v>117</v>
      </c>
      <c r="D16" s="153">
        <v>1.75</v>
      </c>
      <c r="E16" s="167" t="s">
        <v>137</v>
      </c>
      <c r="F16" s="125">
        <v>43784</v>
      </c>
      <c r="G16" s="170">
        <v>0</v>
      </c>
      <c r="H16" s="170">
        <v>0</v>
      </c>
      <c r="I16" s="170">
        <v>0</v>
      </c>
      <c r="J16" s="170">
        <v>0</v>
      </c>
      <c r="L16" s="181">
        <f t="shared" si="0"/>
        <v>463.55</v>
      </c>
      <c r="M16" s="170">
        <v>463.55</v>
      </c>
      <c r="N16" s="170">
        <v>0</v>
      </c>
      <c r="O16" s="170">
        <v>0</v>
      </c>
    </row>
    <row r="17" spans="1:118" s="70" customFormat="1" x14ac:dyDescent="0.2">
      <c r="A17" s="118" t="s">
        <v>111</v>
      </c>
      <c r="B17" s="130">
        <f>SUM(B9:B16)</f>
        <v>2721.4600000000009</v>
      </c>
      <c r="C17" s="140" t="s">
        <v>118</v>
      </c>
      <c r="D17" s="153">
        <v>1.75</v>
      </c>
      <c r="E17" s="110" t="s">
        <v>135</v>
      </c>
      <c r="F17" s="69">
        <v>43781</v>
      </c>
      <c r="G17" s="168">
        <v>0</v>
      </c>
      <c r="H17" s="168">
        <v>0</v>
      </c>
      <c r="I17" s="168">
        <v>0</v>
      </c>
      <c r="J17" s="170">
        <v>0</v>
      </c>
      <c r="K17" s="3"/>
      <c r="L17" s="181">
        <f t="shared" si="0"/>
        <v>600.11</v>
      </c>
      <c r="M17" s="170">
        <v>600.11</v>
      </c>
      <c r="N17" s="170">
        <v>0</v>
      </c>
      <c r="O17" s="170">
        <v>0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</row>
    <row r="18" spans="1:118" ht="13.5" thickBot="1" x14ac:dyDescent="0.25">
      <c r="A18" s="118" t="s">
        <v>132</v>
      </c>
      <c r="B18" s="131">
        <v>8023.81</v>
      </c>
      <c r="C18" s="137" t="s">
        <v>152</v>
      </c>
      <c r="D18" s="206">
        <v>1.94</v>
      </c>
      <c r="F18" s="69">
        <v>43837</v>
      </c>
      <c r="G18" s="168">
        <v>0</v>
      </c>
      <c r="H18" s="168">
        <v>0</v>
      </c>
      <c r="I18" s="168">
        <v>0</v>
      </c>
      <c r="J18" s="170">
        <v>0</v>
      </c>
      <c r="L18" s="181">
        <f t="shared" si="0"/>
        <v>10204.93</v>
      </c>
      <c r="M18" s="170">
        <v>9567</v>
      </c>
      <c r="N18" s="170">
        <v>637.92999999999995</v>
      </c>
      <c r="O18" s="170">
        <v>0</v>
      </c>
    </row>
    <row r="19" spans="1:118" ht="12" customHeight="1" thickTop="1" x14ac:dyDescent="0.2">
      <c r="A19" s="118" t="s">
        <v>112</v>
      </c>
      <c r="B19" s="128">
        <f>SUM(B17:B18)</f>
        <v>10745.27</v>
      </c>
      <c r="C19" s="137" t="s">
        <v>127</v>
      </c>
      <c r="D19" s="152">
        <v>2</v>
      </c>
      <c r="F19" s="69">
        <v>43906</v>
      </c>
      <c r="G19" s="173">
        <v>0</v>
      </c>
      <c r="H19" s="173">
        <v>0</v>
      </c>
      <c r="I19" s="173">
        <v>0</v>
      </c>
      <c r="J19" s="170">
        <v>0</v>
      </c>
      <c r="L19" s="181">
        <f t="shared" si="0"/>
        <v>9089.5600000000013</v>
      </c>
      <c r="M19" s="177">
        <v>5031.3</v>
      </c>
      <c r="N19" s="170">
        <v>4058.26</v>
      </c>
      <c r="O19" s="170">
        <v>0</v>
      </c>
    </row>
    <row r="20" spans="1:118" ht="12" customHeight="1" x14ac:dyDescent="0.2">
      <c r="A20" s="222"/>
      <c r="B20" s="208"/>
      <c r="C20" s="137" t="s">
        <v>127</v>
      </c>
      <c r="D20" s="152">
        <v>2.02</v>
      </c>
      <c r="F20" s="69">
        <v>43909</v>
      </c>
      <c r="G20" s="173">
        <v>0</v>
      </c>
      <c r="H20" s="173">
        <v>0</v>
      </c>
      <c r="I20" s="173">
        <v>0</v>
      </c>
      <c r="J20" s="170">
        <v>0</v>
      </c>
      <c r="L20" s="181">
        <f t="shared" si="0"/>
        <v>18765.04</v>
      </c>
      <c r="M20" s="177">
        <v>10154.959999999999</v>
      </c>
      <c r="N20" s="170">
        <v>8610.08</v>
      </c>
      <c r="O20" s="170">
        <v>0</v>
      </c>
    </row>
    <row r="21" spans="1:118" ht="12" customHeight="1" x14ac:dyDescent="0.2">
      <c r="A21" s="222"/>
      <c r="B21" s="208"/>
      <c r="C21" s="24" t="s">
        <v>140</v>
      </c>
      <c r="D21" s="206">
        <v>2.375</v>
      </c>
      <c r="E21" s="110" t="s">
        <v>141</v>
      </c>
      <c r="F21" s="69">
        <v>43917</v>
      </c>
      <c r="G21" s="170">
        <v>0</v>
      </c>
      <c r="H21" s="170">
        <v>0</v>
      </c>
      <c r="I21" s="170">
        <v>0</v>
      </c>
      <c r="J21" s="170">
        <v>0</v>
      </c>
      <c r="L21" s="181">
        <f t="shared" si="0"/>
        <v>11546.35</v>
      </c>
      <c r="M21" s="170">
        <v>5937.3</v>
      </c>
      <c r="N21" s="170">
        <v>5609.05</v>
      </c>
      <c r="O21" s="170">
        <v>0</v>
      </c>
    </row>
    <row r="22" spans="1:118" ht="12" customHeight="1" x14ac:dyDescent="0.2">
      <c r="A22" s="222"/>
      <c r="B22" s="208"/>
      <c r="C22" s="140" t="s">
        <v>142</v>
      </c>
      <c r="D22" s="152">
        <v>2.4500000000000002</v>
      </c>
      <c r="E22" s="110" t="s">
        <v>143</v>
      </c>
      <c r="F22" s="69">
        <v>43920</v>
      </c>
      <c r="G22" s="170">
        <v>0</v>
      </c>
      <c r="H22" s="170">
        <v>0</v>
      </c>
      <c r="I22" s="170">
        <v>0</v>
      </c>
      <c r="J22" s="170">
        <v>0</v>
      </c>
      <c r="L22" s="181">
        <f t="shared" si="0"/>
        <v>2974.63</v>
      </c>
      <c r="M22" s="170">
        <v>1512</v>
      </c>
      <c r="N22" s="170">
        <v>1462.63</v>
      </c>
      <c r="O22" s="170">
        <v>0</v>
      </c>
    </row>
    <row r="23" spans="1:118" ht="12" customHeight="1" x14ac:dyDescent="0.2">
      <c r="A23" s="35"/>
      <c r="C23" s="138" t="s">
        <v>127</v>
      </c>
      <c r="D23" s="206">
        <v>1.74</v>
      </c>
      <c r="F23" s="37">
        <v>43927</v>
      </c>
      <c r="G23" s="170">
        <v>0</v>
      </c>
      <c r="H23" s="170">
        <v>0</v>
      </c>
      <c r="I23" s="170">
        <v>0</v>
      </c>
      <c r="J23" s="170">
        <v>0</v>
      </c>
      <c r="L23" s="181">
        <f t="shared" si="0"/>
        <v>8558.1</v>
      </c>
      <c r="M23" s="170">
        <v>0</v>
      </c>
      <c r="N23" s="170">
        <v>8082.65</v>
      </c>
      <c r="O23" s="170">
        <v>475.45</v>
      </c>
    </row>
    <row r="24" spans="1:118" s="11" customFormat="1" ht="12" customHeight="1" x14ac:dyDescent="0.2">
      <c r="A24" s="220"/>
      <c r="B24" s="208"/>
      <c r="C24" s="137" t="s">
        <v>127</v>
      </c>
      <c r="D24" s="152">
        <v>1.78</v>
      </c>
      <c r="E24" s="26"/>
      <c r="F24" s="69">
        <v>43959</v>
      </c>
      <c r="G24" s="170">
        <v>0</v>
      </c>
      <c r="H24" s="170">
        <v>0</v>
      </c>
      <c r="I24" s="170">
        <v>0</v>
      </c>
      <c r="J24" s="170">
        <v>0</v>
      </c>
      <c r="K24" s="3"/>
      <c r="L24" s="181">
        <f t="shared" si="0"/>
        <v>8656.83</v>
      </c>
      <c r="M24" s="177">
        <v>2777.4</v>
      </c>
      <c r="N24" s="177">
        <v>4166.1000000000004</v>
      </c>
      <c r="O24" s="232">
        <v>1713.33</v>
      </c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</row>
    <row r="25" spans="1:118" s="11" customFormat="1" ht="12" customHeight="1" x14ac:dyDescent="0.2">
      <c r="A25" s="220"/>
      <c r="B25" s="208"/>
      <c r="C25" s="137" t="s">
        <v>156</v>
      </c>
      <c r="D25" s="206">
        <v>1.35</v>
      </c>
      <c r="E25" s="11" t="s">
        <v>157</v>
      </c>
      <c r="F25" s="230">
        <v>44044</v>
      </c>
      <c r="G25" s="170">
        <v>0</v>
      </c>
      <c r="H25" s="170">
        <v>0</v>
      </c>
      <c r="I25" s="170">
        <v>0</v>
      </c>
      <c r="J25" s="170">
        <v>1150.8399999999999</v>
      </c>
      <c r="L25" s="181">
        <f t="shared" ref="L25:L26" si="1">SUM(J25+M25+N25+O25)</f>
        <v>5014.4400000000005</v>
      </c>
      <c r="M25" s="170">
        <v>0</v>
      </c>
      <c r="N25" s="170">
        <v>445.8</v>
      </c>
      <c r="O25" s="170">
        <v>3417.8</v>
      </c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</row>
    <row r="26" spans="1:118" s="70" customFormat="1" x14ac:dyDescent="0.2">
      <c r="C26" s="140" t="s">
        <v>152</v>
      </c>
      <c r="D26" s="206">
        <v>0.42</v>
      </c>
      <c r="F26" s="231">
        <v>44090</v>
      </c>
      <c r="G26" s="170">
        <v>0</v>
      </c>
      <c r="H26" s="170">
        <v>0</v>
      </c>
      <c r="I26" s="170">
        <v>0</v>
      </c>
      <c r="J26" s="170">
        <v>4405.16</v>
      </c>
      <c r="L26" s="181">
        <f t="shared" si="1"/>
        <v>10528.77</v>
      </c>
      <c r="M26" s="170">
        <v>0</v>
      </c>
      <c r="N26" s="170">
        <v>915.68</v>
      </c>
      <c r="O26" s="170">
        <v>5207.93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</row>
    <row r="27" spans="1:118" s="11" customFormat="1" ht="12" customHeight="1" x14ac:dyDescent="0.2">
      <c r="A27" s="220"/>
      <c r="B27" s="208"/>
      <c r="C27" s="137"/>
      <c r="D27" s="152"/>
      <c r="E27" s="26"/>
      <c r="F27" s="69"/>
      <c r="G27" s="168"/>
      <c r="H27" s="168"/>
      <c r="I27" s="168"/>
      <c r="J27" s="232"/>
      <c r="K27" s="3"/>
      <c r="L27" s="181"/>
      <c r="M27" s="177"/>
      <c r="N27" s="177"/>
      <c r="O27" s="232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</row>
    <row r="28" spans="1:118" ht="12" customHeight="1" thickBot="1" x14ac:dyDescent="0.25">
      <c r="A28" s="222"/>
      <c r="B28" s="208"/>
      <c r="C28" s="141"/>
      <c r="D28" s="150"/>
      <c r="E28" s="71" t="s">
        <v>84</v>
      </c>
      <c r="F28" s="72"/>
      <c r="G28" s="171">
        <f>SUM(G5:G24)</f>
        <v>29560434.279999997</v>
      </c>
      <c r="H28" s="180">
        <f>SUM(H5:H24)</f>
        <v>29567388.139999997</v>
      </c>
      <c r="I28" s="180">
        <f>SUM(I5:I22)</f>
        <v>29572203.839999996</v>
      </c>
      <c r="J28" s="178">
        <f>SUM(J5:J27)</f>
        <v>34901.97</v>
      </c>
      <c r="K28" s="161"/>
      <c r="L28" s="209">
        <f t="shared" si="0"/>
        <v>466039.19999999995</v>
      </c>
      <c r="M28" s="178">
        <f>SUM(M5:M24)</f>
        <v>153123.75999999995</v>
      </c>
      <c r="N28" s="178">
        <f>SUM(N5:N24)</f>
        <v>215871.75999999998</v>
      </c>
      <c r="O28" s="178">
        <f>SUM(O5:O27)</f>
        <v>62141.71</v>
      </c>
    </row>
    <row r="29" spans="1:118" ht="12" customHeight="1" x14ac:dyDescent="0.2">
      <c r="A29" s="222"/>
      <c r="B29" s="208"/>
      <c r="C29" s="141"/>
      <c r="D29" s="150"/>
      <c r="E29" s="71"/>
      <c r="F29" s="72"/>
      <c r="G29" s="168"/>
      <c r="H29" s="173"/>
      <c r="K29" s="122"/>
    </row>
    <row r="30" spans="1:118" ht="12" customHeight="1" x14ac:dyDescent="0.2">
      <c r="A30" s="222"/>
      <c r="B30" s="208"/>
      <c r="C30" s="141"/>
      <c r="D30" s="150"/>
      <c r="E30" s="71"/>
      <c r="F30" s="72"/>
      <c r="G30" s="168"/>
      <c r="H30" s="173"/>
      <c r="K30" s="122"/>
    </row>
    <row r="31" spans="1:118" ht="12" customHeight="1" x14ac:dyDescent="0.2">
      <c r="A31" s="222"/>
      <c r="B31" s="208"/>
      <c r="C31" s="141"/>
      <c r="D31" s="150"/>
      <c r="E31" s="71"/>
      <c r="F31" s="72"/>
      <c r="G31" s="168"/>
      <c r="H31" s="173"/>
      <c r="K31" s="122"/>
    </row>
    <row r="32" spans="1:118" ht="12" customHeight="1" x14ac:dyDescent="0.2">
      <c r="A32" s="222"/>
      <c r="B32" s="208"/>
      <c r="C32" s="141"/>
      <c r="D32" s="150"/>
      <c r="E32" s="71"/>
      <c r="F32" s="72"/>
      <c r="G32" s="168"/>
      <c r="H32" s="173"/>
      <c r="K32" s="122"/>
    </row>
    <row r="33" spans="1:15" ht="12" customHeight="1" x14ac:dyDescent="0.2">
      <c r="A33" s="222"/>
      <c r="B33" s="208"/>
      <c r="C33" s="141"/>
      <c r="D33" s="150"/>
      <c r="E33" s="71"/>
      <c r="F33" s="72"/>
      <c r="G33" s="168"/>
      <c r="H33" s="173"/>
      <c r="K33" s="122"/>
    </row>
    <row r="34" spans="1:15" ht="12" customHeight="1" x14ac:dyDescent="0.2">
      <c r="A34" s="222"/>
      <c r="B34" s="208"/>
      <c r="C34" s="141"/>
      <c r="D34" s="150"/>
      <c r="E34" s="71"/>
      <c r="F34" s="72"/>
      <c r="G34" s="168"/>
      <c r="H34" s="173"/>
      <c r="K34" s="122"/>
    </row>
    <row r="35" spans="1:15" ht="12" customHeight="1" x14ac:dyDescent="0.2">
      <c r="A35" s="222"/>
      <c r="B35" s="208"/>
      <c r="C35" s="141"/>
      <c r="D35" s="150"/>
      <c r="E35" s="71"/>
      <c r="F35" s="72"/>
      <c r="G35" s="168"/>
      <c r="H35" s="173"/>
      <c r="K35" s="122"/>
    </row>
    <row r="36" spans="1:15" ht="12" customHeight="1" x14ac:dyDescent="0.2">
      <c r="A36" s="222"/>
      <c r="B36" s="208"/>
      <c r="C36" s="141"/>
      <c r="D36" s="150"/>
      <c r="E36" s="71"/>
      <c r="F36" s="72"/>
      <c r="G36" s="168"/>
      <c r="H36" s="173"/>
      <c r="K36" s="122"/>
    </row>
    <row r="37" spans="1:15" ht="12" customHeight="1" x14ac:dyDescent="0.2">
      <c r="A37" s="222"/>
      <c r="B37" s="208"/>
      <c r="C37" s="141"/>
      <c r="D37" s="150"/>
      <c r="E37" s="71"/>
      <c r="F37" s="72"/>
      <c r="G37" s="168"/>
      <c r="H37" s="173"/>
      <c r="K37" s="122"/>
    </row>
    <row r="38" spans="1:15" ht="12" customHeight="1" x14ac:dyDescent="0.2">
      <c r="A38" s="222"/>
      <c r="B38" s="208"/>
      <c r="C38" s="141"/>
      <c r="D38" s="150"/>
      <c r="E38" s="71"/>
      <c r="F38" s="72"/>
      <c r="G38" s="168"/>
      <c r="H38" s="173"/>
      <c r="K38" s="122"/>
    </row>
    <row r="39" spans="1:15" ht="12" customHeight="1" x14ac:dyDescent="0.2">
      <c r="A39" s="222"/>
      <c r="B39" s="208"/>
      <c r="C39" s="141"/>
      <c r="D39" s="150"/>
      <c r="E39" s="71"/>
      <c r="F39" s="72"/>
      <c r="G39" s="168"/>
      <c r="H39" s="173"/>
      <c r="K39" s="122"/>
    </row>
    <row r="40" spans="1:15" ht="12" customHeight="1" x14ac:dyDescent="0.2">
      <c r="A40" s="222"/>
      <c r="B40" s="208"/>
      <c r="C40" s="141"/>
      <c r="D40" s="150"/>
      <c r="E40" s="71"/>
      <c r="F40" s="72"/>
      <c r="G40" s="168"/>
      <c r="H40" s="173"/>
      <c r="K40" s="122"/>
    </row>
    <row r="41" spans="1:15" ht="12" customHeight="1" x14ac:dyDescent="0.2">
      <c r="A41" s="222"/>
      <c r="B41" s="208"/>
      <c r="C41" s="141"/>
      <c r="D41" s="150"/>
      <c r="E41" s="71"/>
      <c r="F41" s="72"/>
      <c r="G41" s="168"/>
      <c r="H41" s="173"/>
      <c r="K41" s="122"/>
    </row>
    <row r="42" spans="1:15" ht="12" customHeight="1" x14ac:dyDescent="0.2">
      <c r="A42" s="222"/>
      <c r="B42" s="208"/>
      <c r="C42" s="141"/>
      <c r="D42" s="150"/>
      <c r="E42" s="71"/>
      <c r="F42" s="72"/>
      <c r="G42" s="168"/>
      <c r="H42" s="173"/>
      <c r="K42" s="122"/>
    </row>
    <row r="43" spans="1:15" ht="12" customHeight="1" x14ac:dyDescent="0.2">
      <c r="A43" s="222"/>
      <c r="B43" s="208"/>
      <c r="C43" s="141"/>
      <c r="D43" s="150"/>
      <c r="E43" s="71"/>
      <c r="F43" s="72"/>
      <c r="G43" s="168"/>
      <c r="H43" s="173"/>
      <c r="K43" s="122"/>
    </row>
    <row r="44" spans="1:15" ht="12" customHeight="1" x14ac:dyDescent="0.2">
      <c r="A44" s="222"/>
      <c r="B44" s="208"/>
      <c r="C44" s="141"/>
      <c r="D44" s="150"/>
      <c r="E44" s="71"/>
      <c r="F44" s="72"/>
      <c r="G44" s="168"/>
      <c r="H44" s="173"/>
      <c r="K44" s="122"/>
    </row>
    <row r="45" spans="1:15" ht="12" customHeight="1" x14ac:dyDescent="0.2">
      <c r="A45" s="222"/>
      <c r="B45" s="208"/>
      <c r="C45" s="141"/>
      <c r="D45" s="150"/>
      <c r="E45" s="71"/>
      <c r="F45" s="72"/>
      <c r="G45" s="168"/>
      <c r="H45" s="173"/>
      <c r="K45" s="122"/>
    </row>
    <row r="46" spans="1:15" ht="12" customHeight="1" x14ac:dyDescent="0.2">
      <c r="A46" s="35"/>
      <c r="C46" s="134"/>
      <c r="D46" s="147"/>
      <c r="E46" s="35"/>
      <c r="F46" s="30"/>
      <c r="J46" s="186" t="s">
        <v>166</v>
      </c>
      <c r="K46" s="132"/>
      <c r="M46" s="186" t="s">
        <v>144</v>
      </c>
      <c r="N46" s="186" t="s">
        <v>155</v>
      </c>
      <c r="O46" s="186" t="s">
        <v>161</v>
      </c>
    </row>
    <row r="47" spans="1:15" ht="12" customHeight="1" x14ac:dyDescent="0.2">
      <c r="A47" s="29" t="s">
        <v>19</v>
      </c>
      <c r="C47" s="135" t="s">
        <v>20</v>
      </c>
      <c r="D47" s="147" t="s">
        <v>122</v>
      </c>
      <c r="E47" s="29" t="s">
        <v>21</v>
      </c>
      <c r="F47" s="30" t="s">
        <v>22</v>
      </c>
      <c r="G47" s="168" t="s">
        <v>23</v>
      </c>
      <c r="H47" s="177" t="s">
        <v>24</v>
      </c>
      <c r="I47" s="183" t="s">
        <v>25</v>
      </c>
      <c r="J47" s="170" t="s">
        <v>26</v>
      </c>
      <c r="K47" s="28" t="s">
        <v>27</v>
      </c>
      <c r="L47" s="181" t="s">
        <v>81</v>
      </c>
      <c r="M47" s="170" t="s">
        <v>26</v>
      </c>
      <c r="N47" s="170" t="s">
        <v>26</v>
      </c>
      <c r="O47" s="170" t="s">
        <v>26</v>
      </c>
    </row>
    <row r="48" spans="1:15" ht="12" customHeight="1" x14ac:dyDescent="0.2">
      <c r="A48" s="31"/>
      <c r="B48" s="224"/>
      <c r="C48" s="136" t="s">
        <v>28</v>
      </c>
      <c r="D48" s="148" t="s">
        <v>123</v>
      </c>
      <c r="E48" s="32" t="s">
        <v>29</v>
      </c>
      <c r="F48" s="33" t="s">
        <v>30</v>
      </c>
      <c r="G48" s="169" t="s">
        <v>31</v>
      </c>
      <c r="H48" s="179"/>
      <c r="I48" s="185"/>
      <c r="J48" s="175" t="s">
        <v>32</v>
      </c>
      <c r="K48" s="34" t="s">
        <v>33</v>
      </c>
      <c r="L48" s="182" t="s">
        <v>32</v>
      </c>
      <c r="M48" s="175" t="s">
        <v>32</v>
      </c>
      <c r="N48" s="175" t="s">
        <v>32</v>
      </c>
      <c r="O48" s="175" t="s">
        <v>32</v>
      </c>
    </row>
    <row r="49" spans="1:15" ht="12" customHeight="1" x14ac:dyDescent="0.2">
      <c r="C49" s="137"/>
      <c r="D49" s="146"/>
      <c r="E49" s="39"/>
      <c r="F49" s="37"/>
      <c r="G49" s="168"/>
      <c r="H49" s="168"/>
      <c r="I49" s="168"/>
      <c r="L49" s="183"/>
    </row>
    <row r="50" spans="1:15" ht="12" customHeight="1" x14ac:dyDescent="0.2">
      <c r="A50" s="35" t="s">
        <v>7</v>
      </c>
      <c r="B50" s="208"/>
      <c r="C50" s="137" t="s">
        <v>130</v>
      </c>
      <c r="D50" s="206">
        <v>0.20349999999999999</v>
      </c>
      <c r="F50" s="69">
        <v>44104</v>
      </c>
      <c r="G50" s="170">
        <v>575194.91</v>
      </c>
      <c r="H50" s="170">
        <v>575194.91</v>
      </c>
      <c r="I50" s="170">
        <v>575194.91</v>
      </c>
      <c r="J50" s="170">
        <v>340.6</v>
      </c>
      <c r="L50" s="181">
        <f>SUM(J50+M50+N50+O50)</f>
        <v>10167.69</v>
      </c>
      <c r="M50" s="170">
        <v>5997.05</v>
      </c>
      <c r="N50" s="170">
        <v>3335.91</v>
      </c>
      <c r="O50" s="170">
        <v>494.13</v>
      </c>
    </row>
    <row r="51" spans="1:15" ht="12" customHeight="1" x14ac:dyDescent="0.2">
      <c r="A51" s="35"/>
      <c r="B51" s="208"/>
      <c r="C51" s="137"/>
      <c r="D51" s="206"/>
      <c r="E51"/>
      <c r="F51" s="69"/>
      <c r="G51" s="172"/>
      <c r="H51" s="172"/>
      <c r="I51" s="172"/>
    </row>
    <row r="52" spans="1:15" ht="12" customHeight="1" x14ac:dyDescent="0.2">
      <c r="A52" s="35" t="s">
        <v>87</v>
      </c>
      <c r="B52" s="208"/>
      <c r="C52" s="137" t="s">
        <v>130</v>
      </c>
      <c r="D52" s="206">
        <v>0.20349999999999999</v>
      </c>
      <c r="F52" s="69">
        <v>44104</v>
      </c>
      <c r="G52" s="172">
        <v>4901.74</v>
      </c>
      <c r="H52" s="172">
        <v>4901.74</v>
      </c>
      <c r="I52" s="172">
        <v>4901.74</v>
      </c>
      <c r="J52" s="172">
        <v>172.84</v>
      </c>
      <c r="L52" s="181">
        <f t="shared" ref="L52:L72" si="2">SUM(J52+M52+N52+O52)</f>
        <v>2457.35</v>
      </c>
      <c r="M52" s="172">
        <v>136.32</v>
      </c>
      <c r="N52" s="172">
        <v>1748.74</v>
      </c>
      <c r="O52" s="172">
        <v>399.45</v>
      </c>
    </row>
    <row r="53" spans="1:15" ht="12" customHeight="1" x14ac:dyDescent="0.2">
      <c r="A53" s="35"/>
      <c r="B53" s="164"/>
      <c r="C53" s="137"/>
      <c r="D53" s="206"/>
      <c r="F53" s="69"/>
      <c r="G53" s="172"/>
      <c r="H53" s="172"/>
      <c r="I53" s="172"/>
      <c r="J53" s="172"/>
      <c r="M53" s="172"/>
      <c r="N53" s="172"/>
      <c r="O53" s="172"/>
    </row>
    <row r="54" spans="1:15" x14ac:dyDescent="0.2">
      <c r="A54" s="35" t="s">
        <v>146</v>
      </c>
      <c r="B54" s="164"/>
      <c r="C54" s="137" t="s">
        <v>130</v>
      </c>
      <c r="D54" s="206">
        <v>0.20349999999999999</v>
      </c>
      <c r="F54" s="69">
        <v>44104</v>
      </c>
      <c r="G54" s="172">
        <v>1137304.6000000001</v>
      </c>
      <c r="H54" s="172">
        <v>1137304.6000000001</v>
      </c>
      <c r="I54" s="172">
        <v>1137304.6000000001</v>
      </c>
      <c r="J54" s="172">
        <v>639.1</v>
      </c>
      <c r="L54" s="181">
        <f t="shared" si="2"/>
        <v>11674.210000000001</v>
      </c>
      <c r="M54" s="172">
        <v>6050.75</v>
      </c>
      <c r="N54" s="172">
        <v>4222.21</v>
      </c>
      <c r="O54" s="172">
        <v>762.15</v>
      </c>
    </row>
    <row r="55" spans="1:15" x14ac:dyDescent="0.2">
      <c r="A55" s="35"/>
      <c r="B55" s="164"/>
      <c r="C55" s="137"/>
      <c r="D55" s="206"/>
      <c r="F55" s="69"/>
      <c r="G55" s="172"/>
      <c r="H55" s="172"/>
      <c r="I55" s="172"/>
      <c r="J55" s="172"/>
      <c r="M55" s="172"/>
      <c r="N55" s="172"/>
      <c r="O55" s="172"/>
    </row>
    <row r="56" spans="1:15" x14ac:dyDescent="0.2">
      <c r="A56" s="35" t="s">
        <v>168</v>
      </c>
      <c r="B56" s="164"/>
      <c r="C56" s="137" t="s">
        <v>130</v>
      </c>
      <c r="D56" s="206">
        <v>0.20399999999999999</v>
      </c>
      <c r="F56" s="69">
        <v>44104</v>
      </c>
      <c r="G56" s="172">
        <v>355163.33</v>
      </c>
      <c r="H56" s="172">
        <v>355163.33</v>
      </c>
      <c r="I56" s="172">
        <v>355163.33</v>
      </c>
      <c r="J56" s="172">
        <v>82.72</v>
      </c>
      <c r="M56" s="172"/>
      <c r="N56" s="172"/>
      <c r="O56" s="172"/>
    </row>
    <row r="57" spans="1:15" x14ac:dyDescent="0.2">
      <c r="A57" s="35"/>
      <c r="B57" s="164"/>
      <c r="C57" s="137"/>
      <c r="D57" s="206"/>
      <c r="F57" s="69"/>
      <c r="G57" s="172"/>
      <c r="H57" s="172"/>
      <c r="I57" s="172"/>
      <c r="J57" s="172"/>
      <c r="M57" s="172"/>
      <c r="N57" s="172"/>
      <c r="O57" s="172"/>
    </row>
    <row r="58" spans="1:15" x14ac:dyDescent="0.2">
      <c r="A58" s="35" t="s">
        <v>8</v>
      </c>
      <c r="B58" s="164"/>
      <c r="C58" s="137" t="s">
        <v>130</v>
      </c>
      <c r="D58" s="206">
        <v>0.20349999999999999</v>
      </c>
      <c r="F58" s="69">
        <v>44104</v>
      </c>
      <c r="G58" s="168">
        <v>4633.7</v>
      </c>
      <c r="H58" s="168">
        <v>4633.7</v>
      </c>
      <c r="I58" s="168">
        <v>4633.7</v>
      </c>
      <c r="J58" s="168">
        <v>2.75</v>
      </c>
      <c r="L58" s="181">
        <f t="shared" si="2"/>
        <v>47.349999999999994</v>
      </c>
      <c r="M58" s="168">
        <v>21.49</v>
      </c>
      <c r="N58" s="168">
        <v>19.13</v>
      </c>
      <c r="O58" s="168">
        <v>3.98</v>
      </c>
    </row>
    <row r="59" spans="1:15" x14ac:dyDescent="0.2">
      <c r="A59" s="35"/>
      <c r="B59" s="164"/>
      <c r="C59" s="137"/>
      <c r="D59" s="206"/>
      <c r="F59" s="69"/>
      <c r="G59" s="168"/>
      <c r="H59" s="168"/>
      <c r="I59" s="168"/>
      <c r="J59" s="168"/>
      <c r="M59" s="168"/>
      <c r="N59" s="168"/>
      <c r="O59" s="168"/>
    </row>
    <row r="60" spans="1:15" x14ac:dyDescent="0.2">
      <c r="A60" s="35" t="s">
        <v>9</v>
      </c>
      <c r="C60" s="137" t="s">
        <v>130</v>
      </c>
      <c r="D60" s="206">
        <v>0.20349999999999999</v>
      </c>
      <c r="F60" s="69">
        <v>44104</v>
      </c>
      <c r="G60" s="170">
        <v>728245.39</v>
      </c>
      <c r="H60" s="170">
        <v>728245.39</v>
      </c>
      <c r="I60" s="170">
        <v>728245.39</v>
      </c>
      <c r="J60" s="170">
        <v>432.49</v>
      </c>
      <c r="L60" s="181">
        <f t="shared" si="2"/>
        <v>6376.34</v>
      </c>
      <c r="M60" s="170">
        <v>2831.11</v>
      </c>
      <c r="N60" s="170">
        <v>2521.09</v>
      </c>
      <c r="O60" s="170">
        <v>591.65</v>
      </c>
    </row>
    <row r="61" spans="1:15" ht="12" customHeight="1" x14ac:dyDescent="0.2">
      <c r="C61" s="138" t="s">
        <v>158</v>
      </c>
      <c r="D61" s="206">
        <v>0.14000000000000001</v>
      </c>
      <c r="F61" s="69">
        <v>44104</v>
      </c>
      <c r="G61" s="170">
        <v>2003597.68</v>
      </c>
      <c r="H61" s="170">
        <v>2003597.68</v>
      </c>
      <c r="I61" s="170">
        <v>2003597.68</v>
      </c>
      <c r="J61" s="170">
        <v>859.07</v>
      </c>
      <c r="L61" s="181">
        <f t="shared" si="2"/>
        <v>3908.96</v>
      </c>
      <c r="M61" s="170">
        <v>0</v>
      </c>
      <c r="N61" s="170">
        <v>311.27999999999997</v>
      </c>
      <c r="O61" s="170">
        <v>2738.61</v>
      </c>
    </row>
    <row r="62" spans="1:15" ht="12" customHeight="1" x14ac:dyDescent="0.2">
      <c r="A62" s="35"/>
      <c r="C62" s="137" t="s">
        <v>121</v>
      </c>
      <c r="D62" s="206">
        <v>2</v>
      </c>
      <c r="F62" s="69">
        <v>43826</v>
      </c>
      <c r="G62" s="170">
        <v>0</v>
      </c>
      <c r="H62" s="170">
        <v>0</v>
      </c>
      <c r="I62" s="170">
        <v>0</v>
      </c>
      <c r="J62" s="170">
        <v>0</v>
      </c>
      <c r="L62" s="181">
        <f t="shared" si="2"/>
        <v>9534.24</v>
      </c>
      <c r="M62" s="170">
        <v>9534.24</v>
      </c>
      <c r="N62" s="170">
        <v>0</v>
      </c>
      <c r="O62" s="170">
        <v>0</v>
      </c>
    </row>
    <row r="63" spans="1:15" ht="12" customHeight="1" x14ac:dyDescent="0.2">
      <c r="A63" s="35"/>
      <c r="C63" s="137" t="s">
        <v>121</v>
      </c>
      <c r="D63" s="206">
        <v>1.8</v>
      </c>
      <c r="F63" s="69">
        <v>43916</v>
      </c>
      <c r="G63" s="168">
        <v>0</v>
      </c>
      <c r="H63" s="168">
        <v>0</v>
      </c>
      <c r="I63" s="168">
        <v>0</v>
      </c>
      <c r="J63" s="170">
        <v>0</v>
      </c>
      <c r="L63" s="181">
        <f t="shared" si="2"/>
        <v>8852.66</v>
      </c>
      <c r="M63" s="170">
        <v>491.8</v>
      </c>
      <c r="N63" s="170">
        <v>8360.86</v>
      </c>
      <c r="O63" s="170">
        <v>0</v>
      </c>
    </row>
    <row r="64" spans="1:15" ht="12" customHeight="1" x14ac:dyDescent="0.2">
      <c r="A64" s="35"/>
      <c r="C64" s="137"/>
      <c r="D64" s="152"/>
      <c r="F64" s="69"/>
      <c r="H64" s="170"/>
      <c r="I64" s="170"/>
    </row>
    <row r="65" spans="1:118" x14ac:dyDescent="0.2">
      <c r="A65" s="35" t="s">
        <v>10</v>
      </c>
      <c r="C65" s="137" t="s">
        <v>130</v>
      </c>
      <c r="D65" s="206">
        <v>0.20349999999999999</v>
      </c>
      <c r="F65" s="69">
        <v>44104</v>
      </c>
      <c r="G65" s="168">
        <v>1069632.76</v>
      </c>
      <c r="H65" s="168">
        <v>1069632.76</v>
      </c>
      <c r="I65" s="168">
        <v>1069632.76</v>
      </c>
      <c r="J65" s="170">
        <v>591.52</v>
      </c>
      <c r="L65" s="181">
        <f t="shared" si="2"/>
        <v>7641.71</v>
      </c>
      <c r="M65" s="170">
        <v>3097.39</v>
      </c>
      <c r="N65" s="170">
        <v>3201.91</v>
      </c>
      <c r="O65" s="170">
        <v>750.89</v>
      </c>
    </row>
    <row r="66" spans="1:118" ht="12" customHeight="1" x14ac:dyDescent="0.2">
      <c r="C66" s="138" t="s">
        <v>158</v>
      </c>
      <c r="D66" s="206">
        <v>0.14000000000000001</v>
      </c>
      <c r="F66" s="69">
        <v>44104</v>
      </c>
      <c r="G66" s="170">
        <v>1001798.84</v>
      </c>
      <c r="H66" s="170">
        <v>1001798.84</v>
      </c>
      <c r="I66" s="170">
        <v>1001798.84</v>
      </c>
      <c r="J66" s="170">
        <v>429.53</v>
      </c>
      <c r="L66" s="181">
        <f t="shared" si="2"/>
        <v>1954.48</v>
      </c>
      <c r="M66" s="170">
        <v>0</v>
      </c>
      <c r="N66" s="170">
        <v>155.63999999999999</v>
      </c>
      <c r="O66" s="170">
        <v>1369.31</v>
      </c>
    </row>
    <row r="67" spans="1:118" ht="12" customHeight="1" x14ac:dyDescent="0.2">
      <c r="A67" s="35"/>
      <c r="C67" s="137" t="s">
        <v>121</v>
      </c>
      <c r="D67" s="206">
        <v>2</v>
      </c>
      <c r="F67" s="69">
        <v>43826</v>
      </c>
      <c r="G67" s="168">
        <v>0</v>
      </c>
      <c r="H67" s="168">
        <v>0</v>
      </c>
      <c r="I67" s="168">
        <v>0</v>
      </c>
      <c r="J67" s="170">
        <v>0</v>
      </c>
      <c r="L67" s="181">
        <f t="shared" si="2"/>
        <v>4820.1000000000004</v>
      </c>
      <c r="M67" s="170">
        <v>4820.1000000000004</v>
      </c>
      <c r="N67" s="170">
        <v>0</v>
      </c>
      <c r="O67" s="170">
        <v>0</v>
      </c>
    </row>
    <row r="68" spans="1:118" ht="12" customHeight="1" x14ac:dyDescent="0.2">
      <c r="A68" s="35"/>
      <c r="C68" s="137" t="s">
        <v>121</v>
      </c>
      <c r="D68" s="206">
        <v>1.8</v>
      </c>
      <c r="F68" s="69">
        <v>43916</v>
      </c>
      <c r="G68" s="168">
        <v>0</v>
      </c>
      <c r="H68" s="168">
        <v>0</v>
      </c>
      <c r="I68" s="168">
        <v>0</v>
      </c>
      <c r="J68" s="170">
        <v>0</v>
      </c>
      <c r="L68" s="181">
        <f t="shared" si="2"/>
        <v>4449.2</v>
      </c>
      <c r="M68" s="170">
        <v>245.9</v>
      </c>
      <c r="N68" s="170">
        <v>4203.3</v>
      </c>
      <c r="O68" s="170">
        <v>0</v>
      </c>
    </row>
    <row r="69" spans="1:118" ht="12" customHeight="1" x14ac:dyDescent="0.2">
      <c r="A69" s="35"/>
      <c r="B69" s="129"/>
      <c r="C69" s="137"/>
      <c r="D69" s="152"/>
      <c r="F69" s="69"/>
      <c r="G69" s="168"/>
      <c r="H69" s="168"/>
      <c r="I69" s="168"/>
    </row>
    <row r="70" spans="1:118" ht="12" customHeight="1" x14ac:dyDescent="0.2">
      <c r="A70" s="35" t="s">
        <v>11</v>
      </c>
      <c r="B70" s="129"/>
      <c r="C70" s="137" t="s">
        <v>130</v>
      </c>
      <c r="D70" s="206">
        <v>0.22600000000000001</v>
      </c>
      <c r="F70" s="69">
        <v>44104</v>
      </c>
      <c r="G70" s="168">
        <v>3043192.38</v>
      </c>
      <c r="H70" s="168">
        <v>3043192.38</v>
      </c>
      <c r="I70" s="168">
        <v>3043192.38</v>
      </c>
      <c r="J70" s="170">
        <v>2033.42</v>
      </c>
      <c r="L70" s="181">
        <f t="shared" si="2"/>
        <v>26370.100000000002</v>
      </c>
      <c r="M70" s="170">
        <v>10992.87</v>
      </c>
      <c r="N70" s="170">
        <v>11072.83</v>
      </c>
      <c r="O70" s="170">
        <v>2270.98</v>
      </c>
    </row>
    <row r="71" spans="1:118" ht="12" customHeight="1" x14ac:dyDescent="0.2">
      <c r="A71" s="35"/>
      <c r="B71" s="129"/>
      <c r="C71" s="137"/>
      <c r="D71" s="146"/>
      <c r="F71" s="69"/>
      <c r="G71" s="168"/>
      <c r="H71" s="168"/>
      <c r="I71" s="168"/>
    </row>
    <row r="72" spans="1:118" ht="12" customHeight="1" x14ac:dyDescent="0.2">
      <c r="A72" s="35" t="s">
        <v>12</v>
      </c>
      <c r="B72" s="129"/>
      <c r="C72" s="137" t="s">
        <v>130</v>
      </c>
      <c r="D72" s="206">
        <v>0.22600000000000001</v>
      </c>
      <c r="F72" s="69">
        <v>44104</v>
      </c>
      <c r="G72" s="168">
        <v>63825.17</v>
      </c>
      <c r="H72" s="168">
        <v>63825.17</v>
      </c>
      <c r="I72" s="168">
        <v>63825.17</v>
      </c>
      <c r="J72" s="170">
        <v>36.47</v>
      </c>
      <c r="L72" s="181">
        <f t="shared" si="2"/>
        <v>657.09</v>
      </c>
      <c r="M72" s="170">
        <v>306.44</v>
      </c>
      <c r="N72" s="170">
        <v>261.60000000000002</v>
      </c>
      <c r="O72" s="170">
        <v>52.58</v>
      </c>
    </row>
    <row r="73" spans="1:118" ht="12" customHeight="1" x14ac:dyDescent="0.2">
      <c r="A73" s="35"/>
      <c r="B73" s="129"/>
      <c r="C73" s="137"/>
      <c r="D73" s="152"/>
      <c r="F73" s="69"/>
      <c r="G73" s="168"/>
      <c r="H73" s="168"/>
      <c r="I73" s="168"/>
    </row>
    <row r="74" spans="1:118" s="184" customFormat="1" x14ac:dyDescent="0.2">
      <c r="A74" s="35" t="s">
        <v>35</v>
      </c>
      <c r="B74" s="126"/>
      <c r="C74" s="137" t="s">
        <v>130</v>
      </c>
      <c r="D74" s="206">
        <v>0.22600000000000001</v>
      </c>
      <c r="E74" s="26"/>
      <c r="F74" s="69">
        <v>44104</v>
      </c>
      <c r="G74" s="168">
        <v>561035.81000000006</v>
      </c>
      <c r="H74" s="168">
        <v>561035.81000000006</v>
      </c>
      <c r="I74" s="168">
        <v>561035.81000000006</v>
      </c>
      <c r="J74" s="170" t="s">
        <v>101</v>
      </c>
      <c r="K74" s="28"/>
      <c r="L74" s="170" t="s">
        <v>101</v>
      </c>
      <c r="M74" s="170" t="s">
        <v>101</v>
      </c>
      <c r="N74" s="170" t="s">
        <v>101</v>
      </c>
      <c r="O74" s="170" t="s">
        <v>101</v>
      </c>
      <c r="P74" s="137"/>
      <c r="Q74" s="137"/>
      <c r="R74" s="137"/>
      <c r="S74" s="137"/>
      <c r="T74" s="137"/>
      <c r="U74" s="137"/>
      <c r="V74" s="137"/>
      <c r="W74" s="137"/>
      <c r="X74" s="137"/>
      <c r="Y74" s="137"/>
      <c r="Z74" s="137"/>
      <c r="AA74" s="137"/>
      <c r="AB74" s="137"/>
      <c r="AC74" s="137"/>
      <c r="AD74" s="137"/>
      <c r="AE74" s="137"/>
      <c r="AF74" s="137"/>
      <c r="AG74" s="137"/>
      <c r="AH74" s="137"/>
      <c r="AI74" s="137"/>
      <c r="AJ74" s="137"/>
      <c r="AK74" s="137"/>
      <c r="AL74" s="137"/>
      <c r="AM74" s="137"/>
      <c r="AN74" s="137"/>
      <c r="AO74" s="137"/>
      <c r="AP74" s="137"/>
      <c r="AQ74" s="137"/>
      <c r="AR74" s="137"/>
      <c r="AS74" s="137"/>
      <c r="AT74" s="137"/>
      <c r="AU74" s="137"/>
      <c r="AV74" s="137"/>
      <c r="AW74" s="137"/>
      <c r="AX74" s="137"/>
      <c r="AY74" s="137"/>
      <c r="AZ74" s="137"/>
      <c r="BA74" s="137"/>
      <c r="BB74" s="137"/>
      <c r="BC74" s="137"/>
      <c r="BD74" s="137"/>
      <c r="BE74" s="137"/>
      <c r="BF74" s="137"/>
      <c r="BG74" s="137"/>
      <c r="BH74" s="137"/>
      <c r="BI74" s="137"/>
      <c r="BJ74" s="137"/>
      <c r="BK74" s="137"/>
      <c r="BL74" s="137"/>
      <c r="BM74" s="137"/>
      <c r="BN74" s="137"/>
      <c r="BO74" s="137"/>
      <c r="BP74" s="137"/>
      <c r="BQ74" s="137"/>
      <c r="BR74" s="137"/>
      <c r="BS74" s="137"/>
      <c r="BT74" s="137"/>
      <c r="BU74" s="137"/>
      <c r="BV74" s="137"/>
      <c r="BW74" s="137"/>
      <c r="BX74" s="137"/>
      <c r="BY74" s="137"/>
      <c r="BZ74" s="137"/>
      <c r="CA74" s="137"/>
      <c r="CB74" s="137"/>
      <c r="CC74" s="137"/>
      <c r="CD74" s="137"/>
      <c r="CE74" s="137"/>
      <c r="CF74" s="137"/>
      <c r="CG74" s="137"/>
      <c r="CH74" s="137"/>
      <c r="CI74" s="137"/>
      <c r="CJ74" s="137"/>
      <c r="CK74" s="137"/>
      <c r="CL74" s="137"/>
      <c r="CM74" s="137"/>
      <c r="CN74" s="137"/>
      <c r="CO74" s="137"/>
      <c r="CP74" s="137"/>
      <c r="CQ74" s="137"/>
      <c r="CR74" s="137"/>
      <c r="CS74" s="137"/>
      <c r="CT74" s="137"/>
      <c r="CU74" s="137"/>
      <c r="CV74" s="137"/>
      <c r="CW74" s="137"/>
      <c r="CX74" s="137"/>
      <c r="CY74" s="137"/>
      <c r="CZ74" s="137"/>
      <c r="DA74" s="137"/>
      <c r="DB74" s="137"/>
      <c r="DC74" s="137"/>
      <c r="DD74" s="137"/>
      <c r="DE74" s="137"/>
      <c r="DF74" s="137"/>
      <c r="DG74" s="137"/>
      <c r="DH74" s="137"/>
      <c r="DI74" s="137"/>
      <c r="DJ74" s="137"/>
      <c r="DK74" s="137"/>
      <c r="DL74" s="137"/>
      <c r="DM74" s="137"/>
      <c r="DN74" s="137"/>
    </row>
    <row r="75" spans="1:118" s="35" customFormat="1" x14ac:dyDescent="0.2">
      <c r="B75" s="126"/>
      <c r="C75" s="137"/>
      <c r="D75" s="146"/>
      <c r="E75" s="26"/>
      <c r="F75" s="69"/>
      <c r="G75" s="170"/>
      <c r="H75" s="170"/>
      <c r="I75" s="170"/>
      <c r="J75" s="170"/>
      <c r="K75" s="28"/>
      <c r="L75" s="181"/>
      <c r="M75" s="170"/>
      <c r="N75" s="170"/>
      <c r="O75" s="170"/>
      <c r="P75" s="210"/>
      <c r="Q75" s="210"/>
      <c r="R75" s="210"/>
      <c r="S75" s="210"/>
      <c r="T75" s="210"/>
      <c r="U75" s="210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0"/>
      <c r="AH75" s="210"/>
      <c r="AI75" s="210"/>
      <c r="AJ75" s="210"/>
      <c r="AK75" s="210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10"/>
      <c r="AW75" s="210"/>
      <c r="AX75" s="210"/>
      <c r="AY75" s="210"/>
      <c r="AZ75" s="210"/>
      <c r="BA75" s="210"/>
      <c r="BB75" s="210"/>
      <c r="BC75" s="210"/>
      <c r="BD75" s="210"/>
      <c r="BE75" s="210"/>
      <c r="BF75" s="210"/>
      <c r="BG75" s="210"/>
      <c r="BH75" s="210"/>
      <c r="BI75" s="210"/>
      <c r="BJ75" s="210"/>
      <c r="BK75" s="210"/>
      <c r="BL75" s="210"/>
      <c r="BM75" s="210"/>
      <c r="BN75" s="210"/>
      <c r="BO75" s="210"/>
      <c r="BP75" s="210"/>
      <c r="BQ75" s="210"/>
      <c r="BR75" s="210"/>
      <c r="BS75" s="210"/>
      <c r="BT75" s="210"/>
      <c r="BU75" s="210"/>
      <c r="BV75" s="210"/>
      <c r="BW75" s="210"/>
      <c r="BX75" s="210"/>
      <c r="BY75" s="210"/>
      <c r="BZ75" s="210"/>
      <c r="CA75" s="210"/>
      <c r="CB75" s="210"/>
      <c r="CC75" s="210"/>
      <c r="CD75" s="210"/>
      <c r="CE75" s="210"/>
      <c r="CF75" s="210"/>
      <c r="CG75" s="210"/>
      <c r="CH75" s="210"/>
      <c r="CI75" s="210"/>
      <c r="CJ75" s="210"/>
      <c r="CK75" s="210"/>
      <c r="CL75" s="210"/>
      <c r="CM75" s="210"/>
      <c r="CN75" s="210"/>
      <c r="CO75" s="210"/>
      <c r="CP75" s="210"/>
      <c r="CQ75" s="210"/>
      <c r="CR75" s="210"/>
      <c r="CS75" s="210"/>
      <c r="CT75" s="210"/>
      <c r="CU75" s="210"/>
      <c r="CV75" s="210"/>
      <c r="CW75" s="210"/>
      <c r="CX75" s="210"/>
      <c r="CY75" s="210"/>
      <c r="CZ75" s="210"/>
      <c r="DA75" s="210"/>
      <c r="DB75" s="210"/>
      <c r="DC75" s="210"/>
      <c r="DD75" s="210"/>
      <c r="DE75" s="210"/>
      <c r="DF75" s="210"/>
      <c r="DG75" s="210"/>
      <c r="DH75" s="210"/>
      <c r="DI75" s="210"/>
      <c r="DJ75" s="210"/>
      <c r="DK75" s="210"/>
      <c r="DL75" s="210"/>
      <c r="DM75" s="210"/>
      <c r="DN75" s="210"/>
    </row>
    <row r="76" spans="1:118" x14ac:dyDescent="0.2">
      <c r="A76" s="35" t="s">
        <v>36</v>
      </c>
      <c r="C76" s="137" t="s">
        <v>130</v>
      </c>
      <c r="D76" s="206">
        <v>0.22600000000000001</v>
      </c>
      <c r="F76" s="69">
        <v>44104</v>
      </c>
      <c r="G76" s="168">
        <v>17306.509999999998</v>
      </c>
      <c r="H76" s="168">
        <v>17306.509999999998</v>
      </c>
      <c r="I76" s="168">
        <v>17306.509999999998</v>
      </c>
      <c r="J76" s="170">
        <v>31.24</v>
      </c>
      <c r="L76" s="181">
        <f>SUM(J76+M76+N76+O76)</f>
        <v>857.92</v>
      </c>
      <c r="M76" s="170">
        <v>235.54</v>
      </c>
      <c r="N76" s="170">
        <v>489.72</v>
      </c>
      <c r="O76" s="170">
        <v>101.42</v>
      </c>
    </row>
    <row r="77" spans="1:118" s="16" customFormat="1" x14ac:dyDescent="0.2">
      <c r="A77" s="35"/>
      <c r="B77" s="126"/>
      <c r="C77" s="137"/>
      <c r="D77" s="146"/>
      <c r="E77" s="26"/>
      <c r="F77" s="69"/>
      <c r="G77" s="168"/>
      <c r="H77" s="168"/>
      <c r="I77" s="168"/>
      <c r="J77" s="170"/>
      <c r="K77" s="3"/>
      <c r="L77" s="181"/>
      <c r="M77" s="170"/>
      <c r="N77" s="170"/>
      <c r="O77" s="170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  <c r="AH77" s="14"/>
      <c r="AI77" s="14"/>
      <c r="AJ77" s="14"/>
      <c r="AK77" s="14"/>
      <c r="AL77" s="14"/>
      <c r="AM77" s="14"/>
      <c r="AN77" s="14"/>
      <c r="AO77" s="14"/>
      <c r="AP77" s="14"/>
      <c r="AQ77" s="14"/>
      <c r="AR77" s="14"/>
      <c r="AS77" s="14"/>
      <c r="AT77" s="14"/>
      <c r="AU77" s="14"/>
      <c r="AV77" s="14"/>
      <c r="AW77" s="14"/>
      <c r="AX77" s="14"/>
      <c r="AY77" s="14"/>
      <c r="AZ77" s="14"/>
      <c r="BA77" s="14"/>
      <c r="BB77" s="14"/>
      <c r="BC77" s="14"/>
      <c r="BD77" s="14"/>
      <c r="BE77" s="14"/>
      <c r="BF77" s="14"/>
      <c r="BG77" s="14"/>
      <c r="BH77" s="14"/>
      <c r="BI77" s="14"/>
      <c r="BJ77" s="14"/>
      <c r="BK77" s="14"/>
      <c r="BL77" s="14"/>
      <c r="BM77" s="14"/>
      <c r="BN77" s="14"/>
      <c r="BO77" s="14"/>
      <c r="BP77" s="14"/>
      <c r="BQ77" s="14"/>
      <c r="BR77" s="14"/>
      <c r="BS77" s="14"/>
      <c r="BT77" s="14"/>
      <c r="BU77" s="14"/>
      <c r="BV77" s="14"/>
      <c r="BW77" s="14"/>
      <c r="BX77" s="14"/>
      <c r="BY77" s="14"/>
      <c r="BZ77" s="14"/>
      <c r="CA77" s="14"/>
      <c r="CB77" s="14"/>
      <c r="CC77" s="14"/>
      <c r="CD77" s="14"/>
      <c r="CE77" s="14"/>
      <c r="CF77" s="14"/>
      <c r="CG77" s="14"/>
      <c r="CH77" s="14"/>
      <c r="CI77" s="14"/>
      <c r="CJ77" s="14"/>
      <c r="CK77" s="14"/>
      <c r="CL77" s="14"/>
      <c r="CM77" s="14"/>
      <c r="CN77" s="14"/>
      <c r="CO77" s="14"/>
      <c r="CP77" s="14"/>
      <c r="CQ77" s="14"/>
      <c r="CR77" s="14"/>
      <c r="CS77" s="14"/>
      <c r="CT77" s="14"/>
      <c r="CU77" s="14"/>
      <c r="CV77" s="14"/>
      <c r="CW77" s="14"/>
      <c r="CX77" s="14"/>
      <c r="CY77" s="14"/>
      <c r="CZ77" s="14"/>
      <c r="DA77" s="14"/>
      <c r="DB77" s="14"/>
      <c r="DC77" s="14"/>
      <c r="DD77" s="14"/>
      <c r="DE77" s="14"/>
      <c r="DF77" s="14"/>
      <c r="DG77" s="14"/>
      <c r="DH77" s="14"/>
      <c r="DI77" s="14"/>
      <c r="DJ77" s="14"/>
      <c r="DK77" s="14"/>
      <c r="DL77" s="14"/>
      <c r="DM77" s="14"/>
      <c r="DN77" s="14"/>
    </row>
    <row r="78" spans="1:118" x14ac:dyDescent="0.2">
      <c r="A78" s="35" t="s">
        <v>37</v>
      </c>
      <c r="B78" s="164"/>
      <c r="C78" s="137" t="s">
        <v>130</v>
      </c>
      <c r="D78" s="206">
        <v>0.22600000000000001</v>
      </c>
      <c r="F78" s="69">
        <v>44104</v>
      </c>
      <c r="G78" s="170">
        <v>1510745.88</v>
      </c>
      <c r="H78" s="170">
        <v>1510745.88</v>
      </c>
      <c r="I78" s="170">
        <v>1510745.88</v>
      </c>
      <c r="J78" s="170">
        <v>724.57</v>
      </c>
      <c r="L78" s="181">
        <f t="shared" ref="L78:L96" si="3">SUM(J78+M78+N78+O78)</f>
        <v>18111.98</v>
      </c>
      <c r="M78" s="170">
        <v>9109.68</v>
      </c>
      <c r="N78" s="170">
        <v>6961.79</v>
      </c>
      <c r="O78" s="170">
        <v>1315.94</v>
      </c>
    </row>
    <row r="79" spans="1:118" x14ac:dyDescent="0.2">
      <c r="B79" s="133"/>
      <c r="C79" s="137"/>
      <c r="D79" s="146"/>
      <c r="F79" s="69"/>
      <c r="H79" s="170"/>
      <c r="I79" s="170"/>
    </row>
    <row r="80" spans="1:118" x14ac:dyDescent="0.2">
      <c r="A80" s="35" t="s">
        <v>16</v>
      </c>
      <c r="C80" s="137" t="s">
        <v>130</v>
      </c>
      <c r="D80" s="206">
        <v>0.22600000000000001</v>
      </c>
      <c r="F80" s="69">
        <v>44104</v>
      </c>
      <c r="G80" s="168">
        <v>956143.35</v>
      </c>
      <c r="H80" s="168">
        <v>956143.35</v>
      </c>
      <c r="I80" s="168">
        <v>956143.35</v>
      </c>
      <c r="J80" s="170">
        <v>872.85</v>
      </c>
      <c r="L80" s="181">
        <f t="shared" si="3"/>
        <v>16975.61</v>
      </c>
      <c r="M80" s="170">
        <v>4567.82</v>
      </c>
      <c r="N80" s="170">
        <v>10113.049999999999</v>
      </c>
      <c r="O80" s="170">
        <v>1421.89</v>
      </c>
    </row>
    <row r="81" spans="1:15" x14ac:dyDescent="0.2">
      <c r="A81" s="35"/>
      <c r="C81" s="137"/>
      <c r="D81" s="206"/>
      <c r="F81" s="69"/>
      <c r="G81" s="168"/>
      <c r="H81" s="168"/>
      <c r="I81" s="168"/>
    </row>
    <row r="82" spans="1:15" x14ac:dyDescent="0.2">
      <c r="A82" s="35"/>
      <c r="C82" s="137"/>
      <c r="D82" s="206"/>
      <c r="F82" s="69"/>
      <c r="G82" s="168"/>
      <c r="H82" s="168"/>
      <c r="I82" s="168"/>
    </row>
    <row r="83" spans="1:15" x14ac:dyDescent="0.2">
      <c r="A83" s="35"/>
      <c r="C83" s="137"/>
      <c r="D83" s="206"/>
      <c r="F83" s="69"/>
      <c r="G83" s="168"/>
      <c r="H83" s="168"/>
      <c r="I83" s="168"/>
    </row>
    <row r="84" spans="1:15" x14ac:dyDescent="0.2">
      <c r="A84" s="35"/>
      <c r="C84" s="137"/>
      <c r="D84" s="206"/>
      <c r="F84" s="69"/>
      <c r="G84" s="168"/>
      <c r="H84" s="168"/>
      <c r="I84" s="168"/>
    </row>
    <row r="85" spans="1:15" x14ac:dyDescent="0.2">
      <c r="A85" s="35"/>
      <c r="C85" s="137"/>
      <c r="D85" s="206"/>
      <c r="F85" s="69"/>
      <c r="G85" s="168"/>
      <c r="H85" s="168"/>
      <c r="I85" s="168"/>
    </row>
    <row r="86" spans="1:15" x14ac:dyDescent="0.2">
      <c r="A86" s="35"/>
      <c r="B86" s="129"/>
      <c r="C86" s="137"/>
      <c r="D86" s="152"/>
      <c r="F86" s="69"/>
      <c r="G86" s="168"/>
      <c r="H86" s="168"/>
      <c r="I86" s="168"/>
    </row>
    <row r="87" spans="1:15" x14ac:dyDescent="0.2">
      <c r="A87" s="35"/>
      <c r="B87" s="129"/>
      <c r="C87" s="137"/>
      <c r="D87" s="152"/>
      <c r="F87" s="69"/>
      <c r="G87" s="168"/>
      <c r="H87" s="168"/>
      <c r="I87" s="168"/>
    </row>
    <row r="88" spans="1:15" x14ac:dyDescent="0.2">
      <c r="A88" s="35"/>
      <c r="C88" s="134"/>
      <c r="D88" s="147"/>
      <c r="E88" s="35"/>
      <c r="F88" s="30"/>
      <c r="H88" s="170"/>
      <c r="I88" s="170"/>
      <c r="J88" s="186" t="s">
        <v>166</v>
      </c>
      <c r="K88" s="132"/>
      <c r="M88" s="186" t="s">
        <v>144</v>
      </c>
      <c r="N88" s="186" t="s">
        <v>155</v>
      </c>
      <c r="O88" s="186" t="s">
        <v>161</v>
      </c>
    </row>
    <row r="89" spans="1:15" x14ac:dyDescent="0.2">
      <c r="A89" s="29" t="s">
        <v>19</v>
      </c>
      <c r="C89" s="135" t="s">
        <v>20</v>
      </c>
      <c r="D89" s="147" t="s">
        <v>122</v>
      </c>
      <c r="E89" s="29" t="s">
        <v>21</v>
      </c>
      <c r="F89" s="30" t="s">
        <v>22</v>
      </c>
      <c r="G89" s="168" t="s">
        <v>23</v>
      </c>
      <c r="H89" s="168" t="s">
        <v>23</v>
      </c>
      <c r="I89" s="183" t="s">
        <v>25</v>
      </c>
      <c r="J89" s="170" t="s">
        <v>26</v>
      </c>
      <c r="K89" s="28" t="s">
        <v>27</v>
      </c>
      <c r="L89" s="181" t="s">
        <v>81</v>
      </c>
      <c r="M89" s="170" t="s">
        <v>26</v>
      </c>
      <c r="N89" s="170" t="s">
        <v>26</v>
      </c>
      <c r="O89" s="170" t="s">
        <v>26</v>
      </c>
    </row>
    <row r="90" spans="1:15" x14ac:dyDescent="0.2">
      <c r="A90" s="31"/>
      <c r="B90" s="127"/>
      <c r="C90" s="136" t="s">
        <v>28</v>
      </c>
      <c r="D90" s="148" t="s">
        <v>123</v>
      </c>
      <c r="E90" s="32" t="s">
        <v>29</v>
      </c>
      <c r="F90" s="33" t="s">
        <v>30</v>
      </c>
      <c r="G90" s="169" t="s">
        <v>31</v>
      </c>
      <c r="H90" s="169" t="s">
        <v>31</v>
      </c>
      <c r="I90" s="185"/>
      <c r="J90" s="175" t="s">
        <v>32</v>
      </c>
      <c r="K90" s="34" t="s">
        <v>33</v>
      </c>
      <c r="L90" s="182" t="s">
        <v>32</v>
      </c>
      <c r="M90" s="175" t="s">
        <v>32</v>
      </c>
      <c r="N90" s="175" t="s">
        <v>32</v>
      </c>
      <c r="O90" s="175" t="s">
        <v>32</v>
      </c>
    </row>
    <row r="91" spans="1:15" ht="12" customHeight="1" x14ac:dyDescent="0.2">
      <c r="A91" s="35"/>
      <c r="B91" s="129"/>
      <c r="C91" s="137"/>
      <c r="D91" s="152"/>
      <c r="F91" s="69"/>
      <c r="G91" s="168"/>
      <c r="H91" s="168"/>
      <c r="I91" s="168"/>
    </row>
    <row r="92" spans="1:15" s="14" customFormat="1" x14ac:dyDescent="0.2">
      <c r="A92" s="35" t="s">
        <v>126</v>
      </c>
      <c r="B92" s="129"/>
      <c r="C92" s="137" t="s">
        <v>130</v>
      </c>
      <c r="D92" s="206">
        <v>0.20349999999999999</v>
      </c>
      <c r="E92" s="26"/>
      <c r="F92" s="69">
        <v>44104</v>
      </c>
      <c r="G92" s="168">
        <v>882315.83</v>
      </c>
      <c r="H92" s="168">
        <v>882315.83</v>
      </c>
      <c r="I92" s="168">
        <v>882315.83</v>
      </c>
      <c r="J92" s="170">
        <v>351.14</v>
      </c>
      <c r="K92" s="3"/>
      <c r="L92" s="181">
        <f t="shared" si="3"/>
        <v>11876.17</v>
      </c>
      <c r="M92" s="170">
        <v>7899.31</v>
      </c>
      <c r="N92" s="170">
        <v>2995.37</v>
      </c>
      <c r="O92" s="170">
        <v>630.35</v>
      </c>
    </row>
    <row r="93" spans="1:15" x14ac:dyDescent="0.2">
      <c r="A93" s="35"/>
      <c r="C93" s="137" t="s">
        <v>120</v>
      </c>
      <c r="D93" s="206">
        <v>0.26190000000000002</v>
      </c>
      <c r="F93" s="69">
        <v>44104</v>
      </c>
      <c r="G93" s="168">
        <v>10357217.630000001</v>
      </c>
      <c r="H93" s="168">
        <v>10357217.630000001</v>
      </c>
      <c r="I93" s="168">
        <v>10357217.630000001</v>
      </c>
      <c r="J93" s="170">
        <v>6731.2</v>
      </c>
      <c r="L93" s="181">
        <f t="shared" si="3"/>
        <v>166973.12000000002</v>
      </c>
      <c r="M93" s="170">
        <v>93861.03</v>
      </c>
      <c r="N93" s="170">
        <v>52687.22</v>
      </c>
      <c r="O93" s="170">
        <v>13693.67</v>
      </c>
    </row>
    <row r="94" spans="1:15" x14ac:dyDescent="0.2">
      <c r="A94" s="35"/>
      <c r="C94" s="137" t="s">
        <v>158</v>
      </c>
      <c r="D94" s="206">
        <v>0.24</v>
      </c>
      <c r="F94" s="69">
        <v>44104</v>
      </c>
      <c r="G94" s="168">
        <v>0</v>
      </c>
      <c r="H94" s="168">
        <v>0</v>
      </c>
      <c r="I94" s="168">
        <v>0</v>
      </c>
      <c r="J94" s="170">
        <v>2548.39</v>
      </c>
      <c r="L94" s="181">
        <f t="shared" si="3"/>
        <v>17797.849999999999</v>
      </c>
      <c r="M94" s="170">
        <v>0</v>
      </c>
      <c r="N94" s="170">
        <v>1556.41</v>
      </c>
      <c r="O94" s="170">
        <v>13693.05</v>
      </c>
    </row>
    <row r="95" spans="1:15" ht="15" customHeight="1" x14ac:dyDescent="0.2">
      <c r="A95" s="35"/>
      <c r="C95" s="137" t="s">
        <v>134</v>
      </c>
      <c r="D95" s="206">
        <v>1.8</v>
      </c>
      <c r="F95" s="69">
        <v>43916</v>
      </c>
      <c r="G95" s="168">
        <v>0</v>
      </c>
      <c r="H95" s="168">
        <v>0</v>
      </c>
      <c r="I95" s="168">
        <v>0</v>
      </c>
      <c r="J95" s="170">
        <v>0</v>
      </c>
      <c r="L95" s="181">
        <f t="shared" si="3"/>
        <v>44262.3</v>
      </c>
      <c r="M95" s="170">
        <v>2459</v>
      </c>
      <c r="N95" s="170">
        <v>41803.300000000003</v>
      </c>
      <c r="O95" s="170">
        <v>0</v>
      </c>
    </row>
    <row r="96" spans="1:15" ht="15" customHeight="1" x14ac:dyDescent="0.2">
      <c r="A96" s="35"/>
      <c r="C96" s="137" t="s">
        <v>134</v>
      </c>
      <c r="D96" s="206">
        <v>2</v>
      </c>
      <c r="F96" s="69">
        <v>43826</v>
      </c>
      <c r="G96" s="168">
        <v>0</v>
      </c>
      <c r="H96" s="168">
        <v>0</v>
      </c>
      <c r="I96" s="168">
        <v>0</v>
      </c>
      <c r="J96" s="170">
        <v>0</v>
      </c>
      <c r="L96" s="181">
        <f t="shared" si="3"/>
        <v>47671.21</v>
      </c>
      <c r="M96" s="170">
        <v>47671.21</v>
      </c>
      <c r="N96" s="170">
        <v>0</v>
      </c>
      <c r="O96" s="170">
        <v>0</v>
      </c>
    </row>
    <row r="97" spans="1:118" x14ac:dyDescent="0.2">
      <c r="A97" s="35"/>
      <c r="C97" s="137"/>
      <c r="D97" s="152"/>
      <c r="F97" s="69"/>
      <c r="H97" s="170"/>
      <c r="I97" s="170"/>
      <c r="L97" s="183"/>
    </row>
    <row r="98" spans="1:118" x14ac:dyDescent="0.2">
      <c r="A98" s="35" t="s">
        <v>103</v>
      </c>
      <c r="C98" s="137" t="s">
        <v>130</v>
      </c>
      <c r="D98" s="206">
        <v>0.20349999999999999</v>
      </c>
      <c r="F98" s="69">
        <v>44104</v>
      </c>
      <c r="G98" s="170">
        <v>1002309.91</v>
      </c>
      <c r="H98" s="170">
        <v>1002309.91</v>
      </c>
      <c r="I98" s="170">
        <v>1002309.91</v>
      </c>
      <c r="J98" s="170">
        <v>592.23</v>
      </c>
      <c r="L98" s="183">
        <f>SUM(J98+M98+O98)</f>
        <v>6026.8499999999995</v>
      </c>
      <c r="M98" s="170">
        <v>4579.09</v>
      </c>
      <c r="N98" s="170">
        <v>4096.92</v>
      </c>
      <c r="O98" s="170">
        <v>855.53</v>
      </c>
    </row>
    <row r="99" spans="1:118" x14ac:dyDescent="0.2">
      <c r="A99" s="35"/>
      <c r="C99" s="137"/>
      <c r="D99" s="206"/>
      <c r="F99" s="69"/>
      <c r="H99" s="170"/>
      <c r="I99" s="170"/>
      <c r="L99" s="183"/>
    </row>
    <row r="100" spans="1:118" ht="13.5" thickBot="1" x14ac:dyDescent="0.25">
      <c r="A100" s="35" t="s">
        <v>17</v>
      </c>
      <c r="C100" s="134" t="s">
        <v>150</v>
      </c>
      <c r="D100" s="154"/>
      <c r="E100" s="35"/>
      <c r="F100" s="143"/>
      <c r="G100" s="171">
        <v>13028168.02</v>
      </c>
      <c r="H100" s="171">
        <v>13028168.02</v>
      </c>
      <c r="I100" s="171">
        <v>13028168.02</v>
      </c>
      <c r="J100" s="178">
        <v>4896.4399999999996</v>
      </c>
      <c r="K100" s="144">
        <f>SUM(K101:K125)</f>
        <v>0</v>
      </c>
      <c r="L100" s="239">
        <f>SUM(J100+M100+N100+O100)</f>
        <v>81378.720000000001</v>
      </c>
      <c r="M100" s="178">
        <v>35349.39</v>
      </c>
      <c r="N100" s="178">
        <v>33635.230000000003</v>
      </c>
      <c r="O100" s="178">
        <v>7497.66</v>
      </c>
    </row>
    <row r="101" spans="1:118" x14ac:dyDescent="0.2">
      <c r="A101" s="187"/>
      <c r="C101" s="189" t="s">
        <v>104</v>
      </c>
      <c r="D101" s="206">
        <v>0.20349999999999999</v>
      </c>
      <c r="E101" s="190"/>
      <c r="F101" s="69">
        <v>44104</v>
      </c>
      <c r="G101" s="53">
        <v>1759440.09</v>
      </c>
      <c r="H101" s="53">
        <v>1759440.09</v>
      </c>
      <c r="I101" s="53">
        <v>1759440.09</v>
      </c>
      <c r="J101" s="53">
        <v>840.02</v>
      </c>
      <c r="K101" s="191"/>
      <c r="L101" s="183">
        <f>SUM(J101+M101+N101+O101)</f>
        <v>13103.650000000001</v>
      </c>
      <c r="M101" s="53">
        <v>6074.52</v>
      </c>
      <c r="N101" s="53">
        <v>5130.63</v>
      </c>
      <c r="O101" s="53">
        <v>1058.48</v>
      </c>
    </row>
    <row r="102" spans="1:118" x14ac:dyDescent="0.2">
      <c r="A102" s="193" t="s">
        <v>38</v>
      </c>
      <c r="C102" s="194" t="s">
        <v>39</v>
      </c>
      <c r="D102" s="206">
        <v>0.20349999999999999</v>
      </c>
      <c r="E102" s="195"/>
      <c r="F102" s="69">
        <v>44104</v>
      </c>
      <c r="G102" s="53">
        <v>57015.46</v>
      </c>
      <c r="H102" s="53">
        <v>57015.46</v>
      </c>
      <c r="I102" s="53">
        <v>57015.46</v>
      </c>
      <c r="J102" s="53">
        <v>32.44</v>
      </c>
      <c r="K102" s="191"/>
      <c r="L102" s="183">
        <f t="shared" ref="L102:L103" si="4">SUM(J102+M102+O102)</f>
        <v>226.81</v>
      </c>
      <c r="M102" s="53">
        <v>153.13</v>
      </c>
      <c r="N102" s="53">
        <v>178.55</v>
      </c>
      <c r="O102" s="53">
        <v>41.24</v>
      </c>
    </row>
    <row r="103" spans="1:118" ht="10.9" customHeight="1" x14ac:dyDescent="0.2">
      <c r="A103" s="193"/>
      <c r="C103" s="194" t="s">
        <v>128</v>
      </c>
      <c r="D103" s="206">
        <v>0.20349999999999999</v>
      </c>
      <c r="E103" s="195"/>
      <c r="F103" s="69">
        <v>44104</v>
      </c>
      <c r="G103" s="196">
        <v>302394.12</v>
      </c>
      <c r="H103" s="196">
        <v>302394.12</v>
      </c>
      <c r="I103" s="196">
        <v>302394.12</v>
      </c>
      <c r="J103" s="53">
        <v>179.05</v>
      </c>
      <c r="K103" s="191"/>
      <c r="L103" s="183">
        <f t="shared" si="4"/>
        <v>1800.61</v>
      </c>
      <c r="M103" s="53">
        <v>1361.77</v>
      </c>
      <c r="N103" s="53">
        <v>1248.78</v>
      </c>
      <c r="O103" s="53">
        <v>259.79000000000002</v>
      </c>
    </row>
    <row r="104" spans="1:118" x14ac:dyDescent="0.2">
      <c r="A104" s="187"/>
      <c r="C104" s="189" t="s">
        <v>145</v>
      </c>
      <c r="D104" s="206">
        <v>0.20349999999999999</v>
      </c>
      <c r="E104" s="195"/>
      <c r="F104" s="69">
        <v>44104</v>
      </c>
      <c r="G104" s="53">
        <v>17056.5</v>
      </c>
      <c r="H104" s="53">
        <v>17056.5</v>
      </c>
      <c r="I104" s="53">
        <v>17056.5</v>
      </c>
      <c r="J104" s="53" t="s">
        <v>101</v>
      </c>
      <c r="K104" s="191"/>
      <c r="L104" s="53" t="s">
        <v>101</v>
      </c>
      <c r="M104" s="53" t="s">
        <v>101</v>
      </c>
      <c r="N104" s="53" t="s">
        <v>101</v>
      </c>
      <c r="O104" s="53" t="s">
        <v>101</v>
      </c>
    </row>
    <row r="105" spans="1:118" x14ac:dyDescent="0.2">
      <c r="A105" s="44"/>
      <c r="C105" s="189" t="s">
        <v>102</v>
      </c>
      <c r="D105" s="206">
        <v>0.20349999999999999</v>
      </c>
      <c r="E105" s="195"/>
      <c r="F105" s="69">
        <v>44104</v>
      </c>
      <c r="G105" s="196">
        <v>622492.34</v>
      </c>
      <c r="H105" s="196">
        <v>622492.34</v>
      </c>
      <c r="I105" s="196">
        <v>622492.34</v>
      </c>
      <c r="J105" s="53">
        <v>368.24</v>
      </c>
      <c r="K105" s="22"/>
      <c r="L105" s="223">
        <f>SUM(J105+M105+N105+O105)</f>
        <v>6251.49</v>
      </c>
      <c r="M105" s="53">
        <v>2811.37</v>
      </c>
      <c r="N105" s="53">
        <v>2541.7600000000002</v>
      </c>
      <c r="O105" s="53">
        <v>530.12</v>
      </c>
    </row>
    <row r="106" spans="1:118" s="44" customFormat="1" x14ac:dyDescent="0.2">
      <c r="A106" s="187"/>
      <c r="B106" s="126"/>
      <c r="C106" s="189" t="s">
        <v>40</v>
      </c>
      <c r="D106" s="206">
        <v>0.20349999999999999</v>
      </c>
      <c r="E106" s="195"/>
      <c r="F106" s="69">
        <v>44104</v>
      </c>
      <c r="G106" s="196">
        <v>594267.93999999994</v>
      </c>
      <c r="H106" s="196">
        <v>594267.93999999994</v>
      </c>
      <c r="I106" s="196">
        <v>594267.93999999994</v>
      </c>
      <c r="J106" s="53">
        <v>340.28</v>
      </c>
      <c r="K106" s="22"/>
      <c r="L106" s="223">
        <f>SUM(J106+M106+N106+O106)</f>
        <v>6537.15</v>
      </c>
      <c r="M106" s="53">
        <v>3169.62</v>
      </c>
      <c r="N106" s="53">
        <v>2523.41</v>
      </c>
      <c r="O106" s="53">
        <v>503.84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</row>
    <row r="107" spans="1:118" s="44" customFormat="1" x14ac:dyDescent="0.2">
      <c r="A107" s="187"/>
      <c r="B107" s="126"/>
      <c r="C107" s="189" t="s">
        <v>92</v>
      </c>
      <c r="D107" s="206">
        <v>0.20349999999999999</v>
      </c>
      <c r="E107" s="195"/>
      <c r="F107" s="69">
        <v>44104</v>
      </c>
      <c r="G107" s="22">
        <v>1403248.24</v>
      </c>
      <c r="H107" s="22">
        <v>1403248.24</v>
      </c>
      <c r="I107" s="22">
        <v>1403248.24</v>
      </c>
      <c r="J107" s="53" t="s">
        <v>101</v>
      </c>
      <c r="K107" s="191"/>
      <c r="L107" s="53" t="s">
        <v>101</v>
      </c>
      <c r="M107" s="53" t="s">
        <v>101</v>
      </c>
      <c r="N107" s="53" t="s">
        <v>101</v>
      </c>
      <c r="O107" s="53" t="s">
        <v>101</v>
      </c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</row>
    <row r="108" spans="1:118" s="44" customFormat="1" x14ac:dyDescent="0.2">
      <c r="A108" s="193"/>
      <c r="B108" s="126"/>
      <c r="C108" s="194" t="s">
        <v>41</v>
      </c>
      <c r="D108" s="206">
        <v>0.20349999999999999</v>
      </c>
      <c r="E108" s="195"/>
      <c r="F108" s="69">
        <v>44104</v>
      </c>
      <c r="G108" s="196">
        <v>205247.92</v>
      </c>
      <c r="H108" s="196">
        <v>205247.92</v>
      </c>
      <c r="I108" s="196">
        <v>205247.92</v>
      </c>
      <c r="J108" s="53">
        <v>122.68</v>
      </c>
      <c r="K108" s="22"/>
      <c r="L108" s="223">
        <f>SUM(J108+M108+N108+O108)</f>
        <v>2345.6500000000005</v>
      </c>
      <c r="M108" s="53">
        <v>1065.21</v>
      </c>
      <c r="N108" s="53">
        <v>969.46</v>
      </c>
      <c r="O108" s="53">
        <v>188.3</v>
      </c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</row>
    <row r="109" spans="1:118" s="44" customFormat="1" x14ac:dyDescent="0.2">
      <c r="A109" s="193"/>
      <c r="B109" s="126"/>
      <c r="C109" s="194" t="s">
        <v>167</v>
      </c>
      <c r="D109" s="206">
        <v>0.20349999999999999</v>
      </c>
      <c r="E109" s="195"/>
      <c r="F109" s="69">
        <v>44104</v>
      </c>
      <c r="G109" s="196">
        <v>254772.01</v>
      </c>
      <c r="H109" s="196">
        <v>254772.01</v>
      </c>
      <c r="I109" s="196">
        <v>254772.01</v>
      </c>
      <c r="J109" s="53">
        <v>117.65</v>
      </c>
      <c r="K109" s="22"/>
      <c r="L109" s="223">
        <f>SUM(J109+M109+N109+O109)</f>
        <v>117.65</v>
      </c>
      <c r="M109" s="53">
        <v>0</v>
      </c>
      <c r="N109" s="53">
        <v>0</v>
      </c>
      <c r="O109" s="53">
        <v>0</v>
      </c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</row>
    <row r="110" spans="1:118" s="44" customFormat="1" x14ac:dyDescent="0.2">
      <c r="A110" s="187"/>
      <c r="B110" s="126"/>
      <c r="C110" s="189" t="s">
        <v>42</v>
      </c>
      <c r="D110" s="206">
        <v>0.20349999999999999</v>
      </c>
      <c r="E110" s="195"/>
      <c r="F110" s="69">
        <v>44104</v>
      </c>
      <c r="G110" s="196">
        <v>148571.1</v>
      </c>
      <c r="H110" s="196">
        <v>148571.1</v>
      </c>
      <c r="I110" s="196">
        <v>148571.1</v>
      </c>
      <c r="J110" s="53">
        <v>94.48</v>
      </c>
      <c r="K110" s="22"/>
      <c r="L110" s="223">
        <f t="shared" ref="L110:L115" si="5">SUM(J110+M110+N110+O110)</f>
        <v>1299.8699999999999</v>
      </c>
      <c r="M110" s="53">
        <v>714.38</v>
      </c>
      <c r="N110" s="53">
        <v>427.67</v>
      </c>
      <c r="O110" s="53">
        <v>63.34</v>
      </c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</row>
    <row r="111" spans="1:118" s="44" customFormat="1" x14ac:dyDescent="0.2">
      <c r="A111" s="187"/>
      <c r="B111" s="188"/>
      <c r="C111" s="189" t="s">
        <v>43</v>
      </c>
      <c r="D111" s="206">
        <v>0.20349999999999999</v>
      </c>
      <c r="E111" s="195"/>
      <c r="F111" s="69">
        <v>44104</v>
      </c>
      <c r="G111" s="196">
        <v>1142389.97</v>
      </c>
      <c r="H111" s="196">
        <v>1142389.97</v>
      </c>
      <c r="I111" s="196">
        <v>1142389.97</v>
      </c>
      <c r="J111" s="53">
        <v>735.48</v>
      </c>
      <c r="K111" s="22"/>
      <c r="L111" s="223">
        <f t="shared" si="5"/>
        <v>12182.98</v>
      </c>
      <c r="M111" s="53">
        <v>5440.84</v>
      </c>
      <c r="N111" s="53">
        <v>4958.45</v>
      </c>
      <c r="O111" s="53">
        <v>1048.21</v>
      </c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</row>
    <row r="112" spans="1:118" s="199" customFormat="1" x14ac:dyDescent="0.2">
      <c r="A112" s="235"/>
      <c r="B112" s="236"/>
      <c r="C112" s="237" t="s">
        <v>162</v>
      </c>
      <c r="D112" s="206">
        <v>0.20349999999999999</v>
      </c>
      <c r="E112" s="238"/>
      <c r="F112" s="69">
        <v>44104</v>
      </c>
      <c r="G112" s="22">
        <v>0</v>
      </c>
      <c r="H112" s="22">
        <v>0</v>
      </c>
      <c r="I112" s="22">
        <v>0</v>
      </c>
      <c r="J112" s="53">
        <v>1.18</v>
      </c>
      <c r="K112" s="22"/>
      <c r="L112" s="223">
        <f t="shared" si="5"/>
        <v>1.72</v>
      </c>
      <c r="M112" s="53">
        <v>0</v>
      </c>
      <c r="N112" s="53">
        <v>0</v>
      </c>
      <c r="O112" s="53">
        <v>0.54</v>
      </c>
      <c r="P112" s="88"/>
      <c r="Q112" s="88"/>
      <c r="R112" s="88"/>
      <c r="S112" s="88"/>
      <c r="T112" s="88"/>
      <c r="U112" s="88"/>
      <c r="V112" s="88"/>
      <c r="W112" s="88"/>
      <c r="X112" s="88"/>
      <c r="Y112" s="88"/>
      <c r="Z112" s="88"/>
      <c r="AA112" s="88"/>
      <c r="AB112" s="88"/>
      <c r="AC112" s="88"/>
      <c r="AD112" s="88"/>
      <c r="AE112" s="88"/>
      <c r="AF112" s="88"/>
      <c r="AG112" s="88"/>
      <c r="AH112" s="88"/>
      <c r="AI112" s="88"/>
      <c r="AJ112" s="88"/>
      <c r="AK112" s="88"/>
      <c r="AL112" s="88"/>
      <c r="AM112" s="88"/>
      <c r="AN112" s="88"/>
      <c r="AO112" s="88"/>
      <c r="AP112" s="88"/>
      <c r="AQ112" s="88"/>
      <c r="AR112" s="88"/>
      <c r="AS112" s="88"/>
      <c r="AT112" s="88"/>
      <c r="AU112" s="88"/>
      <c r="AV112" s="88"/>
      <c r="AW112" s="88"/>
      <c r="AX112" s="88"/>
      <c r="AY112" s="88"/>
      <c r="AZ112" s="88"/>
      <c r="BA112" s="88"/>
      <c r="BB112" s="88"/>
      <c r="BC112" s="88"/>
      <c r="BD112" s="88"/>
      <c r="BE112" s="88"/>
      <c r="BF112" s="88"/>
      <c r="BG112" s="88"/>
      <c r="BH112" s="88"/>
      <c r="BI112" s="88"/>
      <c r="BJ112" s="88"/>
      <c r="BK112" s="88"/>
      <c r="BL112" s="88"/>
      <c r="BM112" s="88"/>
      <c r="BN112" s="88"/>
      <c r="BO112" s="88"/>
      <c r="BP112" s="88"/>
      <c r="BQ112" s="88"/>
      <c r="BR112" s="88"/>
      <c r="BS112" s="88"/>
      <c r="BT112" s="88"/>
      <c r="BU112" s="88"/>
      <c r="BV112" s="88"/>
      <c r="BW112" s="88"/>
      <c r="BX112" s="88"/>
      <c r="BY112" s="88"/>
      <c r="BZ112" s="88"/>
      <c r="CA112" s="88"/>
      <c r="CB112" s="88"/>
      <c r="CC112" s="88"/>
      <c r="CD112" s="88"/>
      <c r="CE112" s="88"/>
      <c r="CF112" s="88"/>
      <c r="CG112" s="88"/>
      <c r="CH112" s="88"/>
      <c r="CI112" s="88"/>
      <c r="CJ112" s="88"/>
      <c r="CK112" s="88"/>
      <c r="CL112" s="88"/>
      <c r="CM112" s="88"/>
      <c r="CN112" s="88"/>
      <c r="CO112" s="88"/>
      <c r="CP112" s="88"/>
      <c r="CQ112" s="88"/>
      <c r="CR112" s="88"/>
      <c r="CS112" s="88"/>
      <c r="CT112" s="88"/>
      <c r="CU112" s="88"/>
      <c r="CV112" s="88"/>
      <c r="CW112" s="88"/>
      <c r="CX112" s="88"/>
      <c r="CY112" s="88"/>
      <c r="CZ112" s="88"/>
      <c r="DA112" s="88"/>
      <c r="DB112" s="88"/>
      <c r="DC112" s="88"/>
      <c r="DD112" s="88"/>
      <c r="DE112" s="88"/>
      <c r="DF112" s="88"/>
      <c r="DG112" s="88"/>
      <c r="DH112" s="88"/>
      <c r="DI112" s="88"/>
      <c r="DJ112" s="88"/>
      <c r="DK112" s="88"/>
      <c r="DL112" s="88"/>
      <c r="DM112" s="88"/>
      <c r="DN112" s="88"/>
    </row>
    <row r="113" spans="1:118" s="44" customFormat="1" x14ac:dyDescent="0.2">
      <c r="A113" s="187"/>
      <c r="B113" s="188"/>
      <c r="C113" s="189" t="s">
        <v>44</v>
      </c>
      <c r="D113" s="206">
        <v>0.20349999999999999</v>
      </c>
      <c r="E113" s="195"/>
      <c r="F113" s="69">
        <v>44104</v>
      </c>
      <c r="G113" s="196">
        <v>26701.48</v>
      </c>
      <c r="H113" s="196">
        <v>26701.48</v>
      </c>
      <c r="I113" s="196">
        <v>26701.48</v>
      </c>
      <c r="J113" s="53">
        <v>15.81</v>
      </c>
      <c r="K113" s="22"/>
      <c r="L113" s="223">
        <f t="shared" si="5"/>
        <v>267.89999999999998</v>
      </c>
      <c r="M113" s="53">
        <v>119.79</v>
      </c>
      <c r="N113" s="53">
        <v>109.36</v>
      </c>
      <c r="O113" s="53">
        <v>22.94</v>
      </c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</row>
    <row r="114" spans="1:118" s="44" customFormat="1" x14ac:dyDescent="0.2">
      <c r="A114" s="187"/>
      <c r="B114" s="188"/>
      <c r="C114" s="189" t="s">
        <v>45</v>
      </c>
      <c r="D114" s="206">
        <v>0.20349999999999999</v>
      </c>
      <c r="E114" s="195"/>
      <c r="F114" s="69">
        <v>44104</v>
      </c>
      <c r="G114" s="196">
        <v>171071.95</v>
      </c>
      <c r="H114" s="196">
        <v>171071.95</v>
      </c>
      <c r="I114" s="196">
        <v>171071.95</v>
      </c>
      <c r="J114" s="53">
        <v>101.3</v>
      </c>
      <c r="K114" s="22"/>
      <c r="L114" s="223">
        <f t="shared" si="5"/>
        <v>1720.83</v>
      </c>
      <c r="M114" s="53">
        <v>766.09</v>
      </c>
      <c r="N114" s="53">
        <v>706.48</v>
      </c>
      <c r="O114" s="53">
        <v>146.96</v>
      </c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</row>
    <row r="115" spans="1:118" s="44" customFormat="1" ht="12" customHeight="1" x14ac:dyDescent="0.2">
      <c r="A115" s="187"/>
      <c r="B115" s="188"/>
      <c r="C115" s="189" t="s">
        <v>154</v>
      </c>
      <c r="D115" s="206">
        <v>0.20349999999999999</v>
      </c>
      <c r="E115" s="195"/>
      <c r="F115" s="69">
        <v>44104</v>
      </c>
      <c r="G115" s="196">
        <v>3256418.71</v>
      </c>
      <c r="H115" s="196">
        <v>3256418.71</v>
      </c>
      <c r="I115" s="196">
        <v>3256418.71</v>
      </c>
      <c r="J115" s="53">
        <v>1057.72</v>
      </c>
      <c r="K115" s="22"/>
      <c r="L115" s="223">
        <f t="shared" si="5"/>
        <v>19316.54</v>
      </c>
      <c r="M115" s="53">
        <v>5220.9799999999996</v>
      </c>
      <c r="N115" s="53">
        <v>10275.450000000001</v>
      </c>
      <c r="O115" s="53">
        <v>2762.39</v>
      </c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</row>
    <row r="116" spans="1:118" s="44" customFormat="1" ht="12" customHeight="1" x14ac:dyDescent="0.2">
      <c r="A116" s="187"/>
      <c r="B116" s="188"/>
      <c r="C116" s="189" t="s">
        <v>93</v>
      </c>
      <c r="D116" s="206">
        <v>0.20349999999999999</v>
      </c>
      <c r="E116" s="195"/>
      <c r="F116" s="69">
        <v>44104</v>
      </c>
      <c r="G116" s="22">
        <v>496888.97</v>
      </c>
      <c r="H116" s="22">
        <v>496888.97</v>
      </c>
      <c r="I116" s="22">
        <v>496888.97</v>
      </c>
      <c r="J116" s="53" t="s">
        <v>101</v>
      </c>
      <c r="K116" s="22"/>
      <c r="L116" s="53" t="s">
        <v>101</v>
      </c>
      <c r="M116" s="53" t="s">
        <v>101</v>
      </c>
      <c r="N116" s="53" t="s">
        <v>101</v>
      </c>
      <c r="O116" s="53" t="s">
        <v>101</v>
      </c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</row>
    <row r="117" spans="1:118" s="44" customFormat="1" x14ac:dyDescent="0.2">
      <c r="A117" s="187"/>
      <c r="B117" s="188"/>
      <c r="C117" s="189" t="s">
        <v>86</v>
      </c>
      <c r="D117" s="206">
        <v>0.20349999999999999</v>
      </c>
      <c r="E117" s="195"/>
      <c r="F117" s="69">
        <v>44104</v>
      </c>
      <c r="G117" s="22">
        <v>1</v>
      </c>
      <c r="H117" s="22">
        <v>1</v>
      </c>
      <c r="I117" s="22">
        <v>1</v>
      </c>
      <c r="J117" s="53" t="s">
        <v>101</v>
      </c>
      <c r="K117" s="22"/>
      <c r="L117" s="53" t="s">
        <v>101</v>
      </c>
      <c r="M117" s="53" t="s">
        <v>101</v>
      </c>
      <c r="N117" s="53" t="s">
        <v>101</v>
      </c>
      <c r="O117" s="53" t="s">
        <v>101</v>
      </c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</row>
    <row r="118" spans="1:118" s="44" customFormat="1" x14ac:dyDescent="0.2">
      <c r="A118" s="187"/>
      <c r="B118" s="197"/>
      <c r="C118" s="189" t="s">
        <v>46</v>
      </c>
      <c r="D118" s="206">
        <v>0.20349999999999999</v>
      </c>
      <c r="E118" s="195"/>
      <c r="F118" s="69">
        <v>44104</v>
      </c>
      <c r="G118" s="196">
        <v>556733.37</v>
      </c>
      <c r="H118" s="196">
        <v>556733.37</v>
      </c>
      <c r="I118" s="196">
        <v>556733.37</v>
      </c>
      <c r="J118" s="53" t="s">
        <v>101</v>
      </c>
      <c r="K118" s="22"/>
      <c r="L118" s="53" t="s">
        <v>101</v>
      </c>
      <c r="M118" s="53" t="s">
        <v>101</v>
      </c>
      <c r="N118" s="53" t="s">
        <v>101</v>
      </c>
      <c r="O118" s="53" t="s">
        <v>101</v>
      </c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</row>
    <row r="119" spans="1:118" s="44" customFormat="1" x14ac:dyDescent="0.2">
      <c r="A119" s="187"/>
      <c r="B119" s="188"/>
      <c r="C119" s="189" t="s">
        <v>47</v>
      </c>
      <c r="D119" s="206">
        <v>0.20349999999999999</v>
      </c>
      <c r="E119" s="195"/>
      <c r="F119" s="69">
        <v>44104</v>
      </c>
      <c r="G119" s="196">
        <v>233182.17</v>
      </c>
      <c r="H119" s="196">
        <v>233182.17</v>
      </c>
      <c r="I119" s="196">
        <v>233182.17</v>
      </c>
      <c r="J119" s="53">
        <v>133.71</v>
      </c>
      <c r="K119" s="22"/>
      <c r="L119" s="223">
        <f>SUM(J119+M119+N119+O119)</f>
        <v>1832.6599999999999</v>
      </c>
      <c r="M119" s="53">
        <v>982.64</v>
      </c>
      <c r="N119" s="53">
        <v>581.23</v>
      </c>
      <c r="O119" s="53">
        <v>135.08000000000001</v>
      </c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</row>
    <row r="120" spans="1:118" s="44" customFormat="1" x14ac:dyDescent="0.2">
      <c r="A120" s="187"/>
      <c r="B120" s="188"/>
      <c r="C120" s="189" t="s">
        <v>48</v>
      </c>
      <c r="D120" s="206">
        <v>0.20349999999999999</v>
      </c>
      <c r="E120" s="195"/>
      <c r="F120" s="69">
        <v>44104</v>
      </c>
      <c r="G120" s="196">
        <v>277594.28999999998</v>
      </c>
      <c r="H120" s="196">
        <v>277594.28999999998</v>
      </c>
      <c r="I120" s="196">
        <v>277594.28999999998</v>
      </c>
      <c r="J120" s="53" t="s">
        <v>101</v>
      </c>
      <c r="K120" s="22"/>
      <c r="L120" s="53" t="s">
        <v>101</v>
      </c>
      <c r="M120" s="53" t="s">
        <v>101</v>
      </c>
      <c r="N120" s="53" t="s">
        <v>101</v>
      </c>
      <c r="O120" s="53" t="s">
        <v>101</v>
      </c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</row>
    <row r="121" spans="1:118" s="199" customFormat="1" x14ac:dyDescent="0.2">
      <c r="A121" s="187"/>
      <c r="B121" s="198"/>
      <c r="C121" s="189" t="s">
        <v>49</v>
      </c>
      <c r="D121" s="206">
        <v>0.20349999999999999</v>
      </c>
      <c r="E121" s="195"/>
      <c r="F121" s="69">
        <v>44104</v>
      </c>
      <c r="G121" s="196">
        <v>39603.410000000003</v>
      </c>
      <c r="H121" s="196">
        <v>39603.410000000003</v>
      </c>
      <c r="I121" s="196">
        <v>39603.410000000003</v>
      </c>
      <c r="J121" s="53">
        <v>23.45</v>
      </c>
      <c r="K121" s="22"/>
      <c r="L121" s="223">
        <f>SUM(J121+M121+N121+O121)</f>
        <v>404.67999999999995</v>
      </c>
      <c r="M121" s="53">
        <v>183.65</v>
      </c>
      <c r="N121" s="53">
        <v>163.55000000000001</v>
      </c>
      <c r="O121" s="53">
        <v>34.03</v>
      </c>
      <c r="P121" s="88"/>
      <c r="Q121" s="88"/>
      <c r="R121" s="88"/>
      <c r="S121" s="88"/>
      <c r="T121" s="88"/>
      <c r="U121" s="88"/>
      <c r="V121" s="88"/>
      <c r="W121" s="88"/>
      <c r="X121" s="88"/>
      <c r="Y121" s="88"/>
      <c r="Z121" s="88"/>
      <c r="AA121" s="88"/>
      <c r="AB121" s="88"/>
      <c r="AC121" s="88"/>
      <c r="AD121" s="88"/>
      <c r="AE121" s="88"/>
      <c r="AF121" s="88"/>
      <c r="AG121" s="88"/>
      <c r="AH121" s="88"/>
      <c r="AI121" s="88"/>
      <c r="AJ121" s="88"/>
      <c r="AK121" s="88"/>
      <c r="AL121" s="88"/>
      <c r="AM121" s="88"/>
      <c r="AN121" s="88"/>
      <c r="AO121" s="88"/>
      <c r="AP121" s="88"/>
      <c r="AQ121" s="88"/>
      <c r="AR121" s="88"/>
      <c r="AS121" s="88"/>
      <c r="AT121" s="88"/>
      <c r="AU121" s="88"/>
      <c r="AV121" s="88"/>
      <c r="AW121" s="88"/>
      <c r="AX121" s="88"/>
      <c r="AY121" s="88"/>
      <c r="AZ121" s="88"/>
      <c r="BA121" s="88"/>
      <c r="BB121" s="88"/>
      <c r="BC121" s="88"/>
      <c r="BD121" s="88"/>
      <c r="BE121" s="88"/>
      <c r="BF121" s="88"/>
      <c r="BG121" s="88"/>
      <c r="BH121" s="88"/>
      <c r="BI121" s="88"/>
      <c r="BJ121" s="88"/>
      <c r="BK121" s="88"/>
      <c r="BL121" s="88"/>
      <c r="BM121" s="88"/>
      <c r="BN121" s="88"/>
      <c r="BO121" s="88"/>
      <c r="BP121" s="88"/>
      <c r="BQ121" s="88"/>
      <c r="BR121" s="88"/>
      <c r="BS121" s="88"/>
      <c r="BT121" s="88"/>
      <c r="BU121" s="88"/>
      <c r="BV121" s="88"/>
      <c r="BW121" s="88"/>
      <c r="BX121" s="88"/>
      <c r="BY121" s="88"/>
      <c r="BZ121" s="88"/>
      <c r="CA121" s="88"/>
      <c r="CB121" s="88"/>
      <c r="CC121" s="88"/>
      <c r="CD121" s="88"/>
      <c r="CE121" s="88"/>
      <c r="CF121" s="88"/>
      <c r="CG121" s="88"/>
      <c r="CH121" s="88"/>
      <c r="CI121" s="88"/>
      <c r="CJ121" s="88"/>
      <c r="CK121" s="88"/>
      <c r="CL121" s="88"/>
      <c r="CM121" s="88"/>
      <c r="CN121" s="88"/>
      <c r="CO121" s="88"/>
      <c r="CP121" s="88"/>
      <c r="CQ121" s="88"/>
      <c r="CR121" s="88"/>
      <c r="CS121" s="88"/>
      <c r="CT121" s="88"/>
      <c r="CU121" s="88"/>
      <c r="CV121" s="88"/>
      <c r="CW121" s="88"/>
      <c r="CX121" s="88"/>
      <c r="CY121" s="88"/>
      <c r="CZ121" s="88"/>
      <c r="DA121" s="88"/>
      <c r="DB121" s="88"/>
      <c r="DC121" s="88"/>
      <c r="DD121" s="88"/>
      <c r="DE121" s="88"/>
      <c r="DF121" s="88"/>
      <c r="DG121" s="88"/>
      <c r="DH121" s="88"/>
      <c r="DI121" s="88"/>
      <c r="DJ121" s="88"/>
      <c r="DK121" s="88"/>
      <c r="DL121" s="88"/>
      <c r="DM121" s="88"/>
      <c r="DN121" s="88"/>
    </row>
    <row r="122" spans="1:118" s="44" customFormat="1" x14ac:dyDescent="0.2">
      <c r="A122" s="187"/>
      <c r="B122" s="188"/>
      <c r="C122" s="189" t="s">
        <v>50</v>
      </c>
      <c r="D122" s="206">
        <v>0.20349999999999999</v>
      </c>
      <c r="E122" s="195"/>
      <c r="F122" s="69">
        <v>44104</v>
      </c>
      <c r="G122" s="22">
        <v>367621.15</v>
      </c>
      <c r="H122" s="22">
        <v>367621.15</v>
      </c>
      <c r="I122" s="22">
        <v>367621.15</v>
      </c>
      <c r="J122" s="53">
        <v>217.69</v>
      </c>
      <c r="K122" s="191"/>
      <c r="L122" s="223">
        <f>SUM(J122+M122+N122+O122)</f>
        <v>3773.73</v>
      </c>
      <c r="M122" s="53">
        <v>1722.07</v>
      </c>
      <c r="N122" s="53">
        <v>1518.16</v>
      </c>
      <c r="O122" s="53">
        <v>315.81</v>
      </c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</row>
    <row r="123" spans="1:118" s="44" customFormat="1" x14ac:dyDescent="0.2">
      <c r="A123" s="193"/>
      <c r="B123" s="188"/>
      <c r="C123" s="189" t="s">
        <v>51</v>
      </c>
      <c r="D123" s="206">
        <v>0.20349999999999999</v>
      </c>
      <c r="E123" s="195"/>
      <c r="F123" s="69">
        <v>44104</v>
      </c>
      <c r="G123" s="196">
        <v>11027.09</v>
      </c>
      <c r="H123" s="196">
        <v>11027.09</v>
      </c>
      <c r="I123" s="196">
        <v>11027.09</v>
      </c>
      <c r="J123" s="53" t="s">
        <v>101</v>
      </c>
      <c r="K123" s="22"/>
      <c r="L123" s="53" t="s">
        <v>101</v>
      </c>
      <c r="M123" s="53" t="s">
        <v>101</v>
      </c>
      <c r="N123" s="53" t="s">
        <v>101</v>
      </c>
      <c r="O123" s="53" t="s">
        <v>101</v>
      </c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</row>
    <row r="124" spans="1:118" s="44" customFormat="1" x14ac:dyDescent="0.2">
      <c r="A124" s="187"/>
      <c r="B124" s="188"/>
      <c r="C124" s="189" t="s">
        <v>52</v>
      </c>
      <c r="D124" s="206">
        <v>0.20349999999999999</v>
      </c>
      <c r="E124" s="195"/>
      <c r="F124" s="69">
        <v>44104</v>
      </c>
      <c r="G124" s="22">
        <v>1009659.07</v>
      </c>
      <c r="H124" s="22">
        <v>1009659.07</v>
      </c>
      <c r="I124" s="22">
        <v>1009659.07</v>
      </c>
      <c r="J124" s="53">
        <v>470.83</v>
      </c>
      <c r="K124" s="191"/>
      <c r="L124" s="223">
        <f>SUM(J124+M124+N124+O124)</f>
        <v>8016.7099999999991</v>
      </c>
      <c r="M124" s="53">
        <v>5232.3</v>
      </c>
      <c r="N124" s="53">
        <v>1991.6</v>
      </c>
      <c r="O124" s="53">
        <v>321.98</v>
      </c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</row>
    <row r="125" spans="1:118" s="44" customFormat="1" x14ac:dyDescent="0.2">
      <c r="A125" s="193"/>
      <c r="B125" s="188"/>
      <c r="C125" s="189" t="s">
        <v>53</v>
      </c>
      <c r="D125" s="206">
        <v>0.20349999999999999</v>
      </c>
      <c r="E125" s="195"/>
      <c r="F125" s="69">
        <v>44104</v>
      </c>
      <c r="G125" s="22">
        <v>74769.67</v>
      </c>
      <c r="H125" s="22">
        <v>74769.67</v>
      </c>
      <c r="I125" s="22">
        <v>74769.67</v>
      </c>
      <c r="J125" s="201">
        <v>44.43</v>
      </c>
      <c r="K125" s="22"/>
      <c r="L125" s="223">
        <f t="shared" ref="L125:L126" si="6">SUM(J125+M125+N125+O125)</f>
        <v>750.76</v>
      </c>
      <c r="M125" s="201">
        <v>331.03</v>
      </c>
      <c r="N125" s="201">
        <v>310.69</v>
      </c>
      <c r="O125" s="201">
        <v>64.61</v>
      </c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</row>
    <row r="126" spans="1:118" s="190" customFormat="1" ht="12" customHeight="1" x14ac:dyDescent="0.2">
      <c r="A126" s="187"/>
      <c r="B126" s="188"/>
      <c r="C126" s="202"/>
      <c r="D126" s="203"/>
      <c r="E126" s="44"/>
      <c r="F126" s="51"/>
      <c r="G126" s="204">
        <f>SUM(G101:G125)</f>
        <v>13028168.019999998</v>
      </c>
      <c r="H126" s="204">
        <f>SUM(H101:H125)</f>
        <v>13028168.019999998</v>
      </c>
      <c r="I126" s="204">
        <f>SUM(I101:I125)</f>
        <v>13028168.019999998</v>
      </c>
      <c r="J126" s="205">
        <f>SUM(J101:J125)</f>
        <v>4896.4399999999996</v>
      </c>
      <c r="K126" s="204"/>
      <c r="L126" s="229">
        <f t="shared" si="6"/>
        <v>81378.720000000001</v>
      </c>
      <c r="M126" s="205">
        <f>SUM(M101:M125)</f>
        <v>35349.39</v>
      </c>
      <c r="N126" s="205">
        <f>SUM(N101:N125)</f>
        <v>33635.230000000003</v>
      </c>
      <c r="O126" s="205">
        <f>SUM(O101:O125)</f>
        <v>7497.6600000000008</v>
      </c>
      <c r="P126" s="211"/>
      <c r="Q126" s="211"/>
      <c r="R126" s="211"/>
      <c r="S126" s="211"/>
      <c r="T126" s="211"/>
      <c r="U126" s="211"/>
      <c r="V126" s="211"/>
      <c r="W126" s="211"/>
      <c r="X126" s="211"/>
      <c r="Y126" s="211"/>
      <c r="Z126" s="211"/>
      <c r="AA126" s="211"/>
      <c r="AB126" s="211"/>
      <c r="AC126" s="211"/>
      <c r="AD126" s="211"/>
      <c r="AE126" s="211"/>
      <c r="AF126" s="211"/>
      <c r="AG126" s="211"/>
      <c r="AH126" s="211"/>
      <c r="AI126" s="211"/>
      <c r="AJ126" s="211"/>
      <c r="AK126" s="211"/>
      <c r="AL126" s="211"/>
      <c r="AM126" s="211"/>
      <c r="AN126" s="211"/>
      <c r="AO126" s="211"/>
      <c r="AP126" s="211"/>
      <c r="AQ126" s="211"/>
      <c r="AR126" s="211"/>
      <c r="AS126" s="211"/>
      <c r="AT126" s="211"/>
      <c r="AU126" s="211"/>
      <c r="AV126" s="211"/>
      <c r="AW126" s="211"/>
      <c r="AX126" s="211"/>
      <c r="AY126" s="211"/>
      <c r="AZ126" s="211"/>
      <c r="BA126" s="211"/>
      <c r="BB126" s="211"/>
      <c r="BC126" s="211"/>
      <c r="BD126" s="211"/>
      <c r="BE126" s="211"/>
      <c r="BF126" s="211"/>
      <c r="BG126" s="211"/>
      <c r="BH126" s="211"/>
      <c r="BI126" s="211"/>
      <c r="BJ126" s="211"/>
      <c r="BK126" s="211"/>
      <c r="BL126" s="211"/>
      <c r="BM126" s="211"/>
      <c r="BN126" s="211"/>
      <c r="BO126" s="211"/>
      <c r="BP126" s="211"/>
      <c r="BQ126" s="211"/>
      <c r="BR126" s="211"/>
      <c r="BS126" s="211"/>
      <c r="BT126" s="211"/>
      <c r="BU126" s="211"/>
      <c r="BV126" s="211"/>
      <c r="BW126" s="211"/>
      <c r="BX126" s="211"/>
      <c r="BY126" s="211"/>
      <c r="BZ126" s="211"/>
      <c r="CA126" s="211"/>
      <c r="CB126" s="211"/>
      <c r="CC126" s="211"/>
      <c r="CD126" s="211"/>
      <c r="CE126" s="211"/>
      <c r="CF126" s="211"/>
      <c r="CG126" s="211"/>
      <c r="CH126" s="211"/>
      <c r="CI126" s="211"/>
      <c r="CJ126" s="211"/>
      <c r="CK126" s="211"/>
      <c r="CL126" s="211"/>
      <c r="CM126" s="211"/>
      <c r="CN126" s="211"/>
      <c r="CO126" s="211"/>
      <c r="CP126" s="211"/>
      <c r="CQ126" s="211"/>
      <c r="CR126" s="211"/>
      <c r="CS126" s="211"/>
      <c r="CT126" s="211"/>
      <c r="CU126" s="211"/>
      <c r="CV126" s="211"/>
      <c r="CW126" s="211"/>
      <c r="CX126" s="211"/>
      <c r="CY126" s="211"/>
      <c r="CZ126" s="211"/>
      <c r="DA126" s="211"/>
      <c r="DB126" s="211"/>
      <c r="DC126" s="211"/>
      <c r="DD126" s="211"/>
      <c r="DE126" s="211"/>
      <c r="DF126" s="211"/>
      <c r="DG126" s="211"/>
      <c r="DH126" s="211"/>
      <c r="DI126" s="211"/>
      <c r="DJ126" s="211"/>
      <c r="DK126" s="211"/>
      <c r="DL126" s="211"/>
      <c r="DM126" s="211"/>
      <c r="DN126" s="211"/>
    </row>
    <row r="127" spans="1:118" s="190" customFormat="1" x14ac:dyDescent="0.2">
      <c r="A127" s="102" t="s">
        <v>54</v>
      </c>
      <c r="B127" s="188"/>
      <c r="C127" s="134"/>
      <c r="D127" s="154"/>
      <c r="E127" s="35"/>
      <c r="F127" s="217"/>
      <c r="G127" s="132">
        <v>67863167.719999999</v>
      </c>
      <c r="H127" s="132">
        <v>67870121.579999998</v>
      </c>
      <c r="I127" s="218">
        <v>67874937.280000001</v>
      </c>
      <c r="J127" s="215">
        <v>57270.54</v>
      </c>
      <c r="K127" s="132"/>
      <c r="L127" s="221">
        <f t="shared" ref="L127" si="7">SUM(J127+M127+N127+O127)</f>
        <v>978326.60999999987</v>
      </c>
      <c r="M127" s="215">
        <v>403381.29</v>
      </c>
      <c r="N127" s="215">
        <v>406889.83</v>
      </c>
      <c r="O127" s="215">
        <v>110784.95</v>
      </c>
      <c r="P127" s="211"/>
      <c r="Q127" s="211"/>
      <c r="R127" s="211"/>
      <c r="S127" s="211"/>
      <c r="T127" s="211"/>
      <c r="U127" s="211"/>
      <c r="V127" s="211"/>
      <c r="W127" s="211"/>
      <c r="X127" s="211"/>
      <c r="Y127" s="211"/>
      <c r="Z127" s="211"/>
      <c r="AA127" s="211"/>
      <c r="AB127" s="211"/>
      <c r="AC127" s="211"/>
      <c r="AD127" s="211"/>
      <c r="AE127" s="211"/>
      <c r="AF127" s="211"/>
      <c r="AG127" s="211"/>
      <c r="AH127" s="211"/>
      <c r="AI127" s="211"/>
      <c r="AJ127" s="211"/>
      <c r="AK127" s="211"/>
      <c r="AL127" s="211"/>
      <c r="AM127" s="211"/>
      <c r="AN127" s="211"/>
      <c r="AO127" s="211"/>
      <c r="AP127" s="211"/>
      <c r="AQ127" s="211"/>
      <c r="AR127" s="211"/>
      <c r="AS127" s="211"/>
      <c r="AT127" s="211"/>
      <c r="AU127" s="211"/>
      <c r="AV127" s="211"/>
      <c r="AW127" s="211"/>
      <c r="AX127" s="211"/>
      <c r="AY127" s="211"/>
      <c r="AZ127" s="211"/>
      <c r="BA127" s="211"/>
      <c r="BB127" s="211"/>
      <c r="BC127" s="211"/>
      <c r="BD127" s="211"/>
      <c r="BE127" s="211"/>
      <c r="BF127" s="211"/>
      <c r="BG127" s="211"/>
      <c r="BH127" s="211"/>
      <c r="BI127" s="211"/>
      <c r="BJ127" s="211"/>
      <c r="BK127" s="211"/>
      <c r="BL127" s="211"/>
      <c r="BM127" s="211"/>
      <c r="BN127" s="211"/>
      <c r="BO127" s="211"/>
      <c r="BP127" s="211"/>
      <c r="BQ127" s="211"/>
      <c r="BR127" s="211"/>
      <c r="BS127" s="211"/>
      <c r="BT127" s="211"/>
      <c r="BU127" s="211"/>
      <c r="BV127" s="211"/>
      <c r="BW127" s="211"/>
      <c r="BX127" s="211"/>
      <c r="BY127" s="211"/>
      <c r="BZ127" s="211"/>
      <c r="CA127" s="211"/>
      <c r="CB127" s="211"/>
      <c r="CC127" s="211"/>
      <c r="CD127" s="211"/>
      <c r="CE127" s="211"/>
      <c r="CF127" s="211"/>
      <c r="CG127" s="211"/>
      <c r="CH127" s="211"/>
      <c r="CI127" s="211"/>
      <c r="CJ127" s="211"/>
      <c r="CK127" s="211"/>
      <c r="CL127" s="211"/>
      <c r="CM127" s="211"/>
      <c r="CN127" s="211"/>
      <c r="CO127" s="211"/>
      <c r="CP127" s="211"/>
      <c r="CQ127" s="211"/>
      <c r="CR127" s="211"/>
      <c r="CS127" s="211"/>
      <c r="CT127" s="211"/>
      <c r="CU127" s="211"/>
      <c r="CV127" s="211"/>
      <c r="CW127" s="211"/>
      <c r="CX127" s="211"/>
      <c r="CY127" s="211"/>
      <c r="CZ127" s="211"/>
      <c r="DA127" s="211"/>
      <c r="DB127" s="211"/>
      <c r="DC127" s="211"/>
      <c r="DD127" s="211"/>
      <c r="DE127" s="211"/>
      <c r="DF127" s="211"/>
      <c r="DG127" s="211"/>
      <c r="DH127" s="211"/>
      <c r="DI127" s="211"/>
      <c r="DJ127" s="211"/>
      <c r="DK127" s="211"/>
      <c r="DL127" s="211"/>
      <c r="DM127" s="211"/>
      <c r="DN127" s="211"/>
    </row>
    <row r="129" spans="1:118" s="190" customFormat="1" x14ac:dyDescent="0.2">
      <c r="A129" s="26"/>
      <c r="B129" s="188"/>
      <c r="C129" s="137"/>
      <c r="D129" s="145"/>
      <c r="E129" s="70"/>
      <c r="F129" s="69"/>
      <c r="G129" s="168"/>
      <c r="H129" s="173"/>
      <c r="I129" s="173"/>
      <c r="J129" s="170"/>
      <c r="K129" s="28"/>
      <c r="L129" s="192"/>
      <c r="M129" s="170"/>
      <c r="N129" s="170"/>
      <c r="O129" s="170"/>
      <c r="P129" s="211"/>
      <c r="Q129" s="211"/>
      <c r="R129" s="211"/>
      <c r="S129" s="211"/>
      <c r="T129" s="211"/>
      <c r="U129" s="211"/>
      <c r="V129" s="211"/>
      <c r="W129" s="211"/>
      <c r="X129" s="211"/>
      <c r="Y129" s="211"/>
      <c r="Z129" s="211"/>
      <c r="AA129" s="211"/>
      <c r="AB129" s="211"/>
      <c r="AC129" s="211"/>
      <c r="AD129" s="211"/>
      <c r="AE129" s="211"/>
      <c r="AF129" s="211"/>
      <c r="AG129" s="211"/>
      <c r="AH129" s="211"/>
      <c r="AI129" s="211"/>
      <c r="AJ129" s="211"/>
      <c r="AK129" s="211"/>
      <c r="AL129" s="211"/>
      <c r="AM129" s="211"/>
      <c r="AN129" s="211"/>
      <c r="AO129" s="211"/>
      <c r="AP129" s="211"/>
      <c r="AQ129" s="211"/>
      <c r="AR129" s="211"/>
      <c r="AS129" s="211"/>
      <c r="AT129" s="211"/>
      <c r="AU129" s="211"/>
      <c r="AV129" s="211"/>
      <c r="AW129" s="211"/>
      <c r="AX129" s="211"/>
      <c r="AY129" s="211"/>
      <c r="AZ129" s="211"/>
      <c r="BA129" s="211"/>
      <c r="BB129" s="211"/>
      <c r="BC129" s="211"/>
      <c r="BD129" s="211"/>
      <c r="BE129" s="211"/>
      <c r="BF129" s="211"/>
      <c r="BG129" s="211"/>
      <c r="BH129" s="211"/>
      <c r="BI129" s="211"/>
      <c r="BJ129" s="211"/>
      <c r="BK129" s="211"/>
      <c r="BL129" s="211"/>
      <c r="BM129" s="211"/>
      <c r="BN129" s="211"/>
      <c r="BO129" s="211"/>
      <c r="BP129" s="211"/>
      <c r="BQ129" s="211"/>
      <c r="BR129" s="211"/>
      <c r="BS129" s="211"/>
      <c r="BT129" s="211"/>
      <c r="BU129" s="211"/>
      <c r="BV129" s="211"/>
      <c r="BW129" s="211"/>
      <c r="BX129" s="211"/>
      <c r="BY129" s="211"/>
      <c r="BZ129" s="211"/>
      <c r="CA129" s="211"/>
      <c r="CB129" s="211"/>
      <c r="CC129" s="211"/>
      <c r="CD129" s="211"/>
      <c r="CE129" s="211"/>
      <c r="CF129" s="211"/>
      <c r="CG129" s="211"/>
      <c r="CH129" s="211"/>
      <c r="CI129" s="211"/>
      <c r="CJ129" s="211"/>
      <c r="CK129" s="211"/>
      <c r="CL129" s="211"/>
      <c r="CM129" s="211"/>
      <c r="CN129" s="211"/>
      <c r="CO129" s="211"/>
      <c r="CP129" s="211"/>
      <c r="CQ129" s="211"/>
      <c r="CR129" s="211"/>
      <c r="CS129" s="211"/>
      <c r="CT129" s="211"/>
      <c r="CU129" s="211"/>
      <c r="CV129" s="211"/>
      <c r="CW129" s="211"/>
      <c r="CX129" s="211"/>
      <c r="CY129" s="211"/>
      <c r="CZ129" s="211"/>
      <c r="DA129" s="211"/>
      <c r="DB129" s="211"/>
      <c r="DC129" s="211"/>
      <c r="DD129" s="211"/>
      <c r="DE129" s="211"/>
      <c r="DF129" s="211"/>
      <c r="DG129" s="211"/>
      <c r="DH129" s="211"/>
      <c r="DI129" s="211"/>
      <c r="DJ129" s="211"/>
      <c r="DK129" s="211"/>
      <c r="DL129" s="211"/>
      <c r="DM129" s="211"/>
      <c r="DN129" s="211"/>
    </row>
    <row r="130" spans="1:118" s="44" customFormat="1" x14ac:dyDescent="0.2">
      <c r="A130" s="35"/>
      <c r="B130" s="188"/>
      <c r="C130" s="138"/>
      <c r="D130" s="151"/>
      <c r="E130" s="26"/>
      <c r="F130" s="27"/>
      <c r="G130" s="170"/>
      <c r="H130" s="177"/>
      <c r="I130" s="173"/>
      <c r="J130" s="170"/>
      <c r="K130" s="3"/>
      <c r="L130" s="181"/>
      <c r="M130" s="170"/>
      <c r="N130" s="170"/>
      <c r="O130" s="170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</row>
    <row r="131" spans="1:118" s="44" customFormat="1" x14ac:dyDescent="0.2">
      <c r="A131" s="26"/>
      <c r="B131" s="188"/>
      <c r="C131" s="142"/>
      <c r="D131" s="149"/>
      <c r="E131" s="43"/>
      <c r="F131" s="41"/>
      <c r="G131" s="174"/>
      <c r="H131" s="173"/>
      <c r="I131" s="173"/>
      <c r="J131" s="170"/>
      <c r="K131" s="3"/>
      <c r="L131" s="181"/>
      <c r="M131" s="170"/>
      <c r="N131" s="170"/>
      <c r="O131" s="170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</row>
    <row r="132" spans="1:118" s="42" customFormat="1" x14ac:dyDescent="0.2">
      <c r="B132" s="216"/>
      <c r="C132" s="142"/>
      <c r="D132" s="149"/>
      <c r="E132" s="43"/>
      <c r="F132" s="41"/>
      <c r="G132" s="174"/>
      <c r="H132" s="173"/>
      <c r="I132" s="173"/>
      <c r="J132" s="170"/>
      <c r="K132" s="3"/>
      <c r="L132" s="181"/>
      <c r="M132" s="170"/>
      <c r="N132" s="170"/>
      <c r="O132" s="170"/>
      <c r="P132" s="219"/>
      <c r="Q132" s="219"/>
      <c r="R132" s="219"/>
      <c r="S132" s="219"/>
      <c r="T132" s="219"/>
      <c r="U132" s="219"/>
      <c r="V132" s="219"/>
      <c r="W132" s="219"/>
      <c r="X132" s="219"/>
      <c r="Y132" s="219"/>
      <c r="Z132" s="219"/>
      <c r="AA132" s="219"/>
      <c r="AB132" s="219"/>
      <c r="AC132" s="219"/>
      <c r="AD132" s="219"/>
      <c r="AE132" s="219"/>
      <c r="AF132" s="219"/>
      <c r="AG132" s="219"/>
      <c r="AH132" s="219"/>
      <c r="AI132" s="219"/>
      <c r="AJ132" s="219"/>
      <c r="AK132" s="219"/>
      <c r="AL132" s="219"/>
      <c r="AM132" s="219"/>
      <c r="AN132" s="219"/>
      <c r="AO132" s="219"/>
      <c r="AP132" s="219"/>
      <c r="AQ132" s="219"/>
      <c r="AR132" s="219"/>
      <c r="AS132" s="219"/>
      <c r="AT132" s="219"/>
      <c r="AU132" s="219"/>
      <c r="AV132" s="219"/>
      <c r="AW132" s="219"/>
      <c r="AX132" s="219"/>
      <c r="AY132" s="219"/>
      <c r="AZ132" s="219"/>
      <c r="BA132" s="219"/>
      <c r="BB132" s="219"/>
      <c r="BC132" s="219"/>
      <c r="BD132" s="219"/>
      <c r="BE132" s="219"/>
      <c r="BF132" s="219"/>
      <c r="BG132" s="219"/>
      <c r="BH132" s="219"/>
      <c r="BI132" s="219"/>
      <c r="BJ132" s="219"/>
      <c r="BK132" s="219"/>
      <c r="BL132" s="219"/>
      <c r="BM132" s="219"/>
      <c r="BN132" s="219"/>
      <c r="BO132" s="219"/>
      <c r="BP132" s="219"/>
      <c r="BQ132" s="219"/>
      <c r="BR132" s="219"/>
      <c r="BS132" s="219"/>
      <c r="BT132" s="219"/>
      <c r="BU132" s="219"/>
      <c r="BV132" s="219"/>
      <c r="BW132" s="219"/>
      <c r="BX132" s="219"/>
      <c r="BY132" s="219"/>
      <c r="BZ132" s="219"/>
      <c r="CA132" s="219"/>
      <c r="CB132" s="219"/>
      <c r="CC132" s="219"/>
      <c r="CD132" s="219"/>
      <c r="CE132" s="219"/>
      <c r="CF132" s="219"/>
      <c r="CG132" s="219"/>
      <c r="CH132" s="219"/>
      <c r="CI132" s="219"/>
      <c r="CJ132" s="219"/>
      <c r="CK132" s="219"/>
      <c r="CL132" s="219"/>
      <c r="CM132" s="219"/>
      <c r="CN132" s="219"/>
      <c r="CO132" s="219"/>
      <c r="CP132" s="219"/>
      <c r="CQ132" s="219"/>
      <c r="CR132" s="219"/>
      <c r="CS132" s="219"/>
      <c r="CT132" s="219"/>
      <c r="CU132" s="219"/>
      <c r="CV132" s="219"/>
      <c r="CW132" s="219"/>
      <c r="CX132" s="219"/>
      <c r="CY132" s="219"/>
      <c r="CZ132" s="219"/>
      <c r="DA132" s="219"/>
      <c r="DB132" s="219"/>
      <c r="DC132" s="219"/>
      <c r="DD132" s="219"/>
      <c r="DE132" s="219"/>
      <c r="DF132" s="219"/>
      <c r="DG132" s="219"/>
      <c r="DH132" s="219"/>
      <c r="DI132" s="219"/>
      <c r="DJ132" s="219"/>
      <c r="DK132" s="219"/>
      <c r="DL132" s="219"/>
      <c r="DM132" s="219"/>
      <c r="DN132" s="219"/>
    </row>
    <row r="133" spans="1:118" s="40" customFormat="1" x14ac:dyDescent="0.2">
      <c r="A133" s="42"/>
      <c r="B133" s="188"/>
      <c r="C133" s="142"/>
      <c r="D133" s="149"/>
      <c r="E133" s="43"/>
      <c r="F133" s="41"/>
      <c r="G133" s="174"/>
      <c r="H133" s="173"/>
      <c r="I133" s="173"/>
      <c r="J133" s="170"/>
      <c r="K133" s="3"/>
      <c r="L133" s="181"/>
      <c r="M133" s="170"/>
      <c r="N133" s="170"/>
      <c r="O133" s="170"/>
      <c r="P133" s="213"/>
      <c r="Q133" s="213"/>
      <c r="R133" s="213"/>
      <c r="S133" s="213"/>
      <c r="T133" s="213"/>
      <c r="U133" s="213"/>
      <c r="V133" s="213"/>
      <c r="W133" s="213"/>
      <c r="X133" s="213"/>
      <c r="Y133" s="213"/>
      <c r="Z133" s="213"/>
      <c r="AA133" s="213"/>
      <c r="AB133" s="213"/>
      <c r="AC133" s="213"/>
      <c r="AD133" s="213"/>
      <c r="AE133" s="213"/>
      <c r="AF133" s="213"/>
      <c r="AG133" s="213"/>
      <c r="AH133" s="213"/>
      <c r="AI133" s="213"/>
      <c r="AJ133" s="213"/>
      <c r="AK133" s="213"/>
      <c r="AL133" s="213"/>
      <c r="AM133" s="213"/>
      <c r="AN133" s="213"/>
      <c r="AO133" s="213"/>
      <c r="AP133" s="213"/>
      <c r="AQ133" s="213"/>
      <c r="AR133" s="213"/>
      <c r="AS133" s="213"/>
      <c r="AT133" s="213"/>
      <c r="AU133" s="213"/>
      <c r="AV133" s="213"/>
      <c r="AW133" s="213"/>
      <c r="AX133" s="213"/>
      <c r="AY133" s="213"/>
      <c r="AZ133" s="213"/>
      <c r="BA133" s="213"/>
      <c r="BB133" s="213"/>
      <c r="BC133" s="213"/>
      <c r="BD133" s="213"/>
      <c r="BE133" s="213"/>
      <c r="BF133" s="213"/>
      <c r="BG133" s="213"/>
      <c r="BH133" s="213"/>
      <c r="BI133" s="213"/>
      <c r="BJ133" s="213"/>
      <c r="BK133" s="213"/>
      <c r="BL133" s="213"/>
      <c r="BM133" s="213"/>
      <c r="BN133" s="213"/>
      <c r="BO133" s="213"/>
      <c r="BP133" s="213"/>
      <c r="BQ133" s="213"/>
      <c r="BR133" s="213"/>
      <c r="BS133" s="213"/>
      <c r="BT133" s="213"/>
      <c r="BU133" s="213"/>
      <c r="BV133" s="213"/>
      <c r="BW133" s="213"/>
      <c r="BX133" s="213"/>
      <c r="BY133" s="213"/>
      <c r="BZ133" s="213"/>
      <c r="CA133" s="213"/>
      <c r="CB133" s="213"/>
      <c r="CC133" s="213"/>
      <c r="CD133" s="213"/>
      <c r="CE133" s="213"/>
      <c r="CF133" s="213"/>
      <c r="CG133" s="213"/>
      <c r="CH133" s="213"/>
      <c r="CI133" s="213"/>
      <c r="CJ133" s="213"/>
      <c r="CK133" s="213"/>
      <c r="CL133" s="213"/>
      <c r="CM133" s="213"/>
      <c r="CN133" s="213"/>
      <c r="CO133" s="213"/>
      <c r="CP133" s="213"/>
      <c r="CQ133" s="213"/>
      <c r="CR133" s="213"/>
      <c r="CS133" s="213"/>
      <c r="CT133" s="213"/>
      <c r="CU133" s="213"/>
      <c r="CV133" s="213"/>
      <c r="CW133" s="213"/>
      <c r="CX133" s="213"/>
      <c r="CY133" s="213"/>
      <c r="CZ133" s="213"/>
      <c r="DA133" s="213"/>
      <c r="DB133" s="213"/>
      <c r="DC133" s="213"/>
      <c r="DD133" s="213"/>
      <c r="DE133" s="213"/>
      <c r="DF133" s="213"/>
      <c r="DG133" s="213"/>
      <c r="DH133" s="213"/>
      <c r="DI133" s="213"/>
      <c r="DJ133" s="213"/>
      <c r="DK133" s="213"/>
      <c r="DL133" s="213"/>
      <c r="DM133" s="213"/>
      <c r="DN133" s="213"/>
    </row>
    <row r="134" spans="1:118" s="43" customFormat="1" x14ac:dyDescent="0.2">
      <c r="A134" s="42"/>
      <c r="B134" s="200"/>
      <c r="C134" s="142"/>
      <c r="D134" s="149"/>
      <c r="E134" s="26"/>
      <c r="F134" s="27"/>
      <c r="G134" s="170"/>
      <c r="H134" s="177"/>
      <c r="I134" s="173"/>
      <c r="J134" s="170"/>
      <c r="K134" s="3"/>
      <c r="L134" s="181"/>
      <c r="M134" s="170"/>
      <c r="N134" s="170"/>
      <c r="O134" s="170"/>
      <c r="P134" s="212"/>
      <c r="Q134" s="212"/>
      <c r="R134" s="212"/>
      <c r="S134" s="212"/>
      <c r="T134" s="212"/>
      <c r="U134" s="212"/>
      <c r="V134" s="212"/>
      <c r="W134" s="212"/>
      <c r="X134" s="212"/>
      <c r="Y134" s="212"/>
      <c r="Z134" s="212"/>
      <c r="AA134" s="212"/>
      <c r="AB134" s="212"/>
      <c r="AC134" s="212"/>
      <c r="AD134" s="212"/>
      <c r="AE134" s="212"/>
      <c r="AF134" s="212"/>
      <c r="AG134" s="212"/>
      <c r="AH134" s="212"/>
      <c r="AI134" s="212"/>
      <c r="AJ134" s="212"/>
      <c r="AK134" s="212"/>
      <c r="AL134" s="212"/>
      <c r="AM134" s="212"/>
      <c r="AN134" s="212"/>
      <c r="AO134" s="212"/>
      <c r="AP134" s="212"/>
      <c r="AQ134" s="212"/>
      <c r="AR134" s="212"/>
      <c r="AS134" s="212"/>
      <c r="AT134" s="212"/>
      <c r="AU134" s="212"/>
      <c r="AV134" s="212"/>
      <c r="AW134" s="212"/>
      <c r="AX134" s="212"/>
      <c r="AY134" s="212"/>
      <c r="AZ134" s="212"/>
      <c r="BA134" s="212"/>
      <c r="BB134" s="212"/>
      <c r="BC134" s="212"/>
      <c r="BD134" s="212"/>
      <c r="BE134" s="212"/>
      <c r="BF134" s="212"/>
      <c r="BG134" s="212"/>
      <c r="BH134" s="212"/>
      <c r="BI134" s="212"/>
      <c r="BJ134" s="212"/>
      <c r="BK134" s="212"/>
      <c r="BL134" s="212"/>
      <c r="BM134" s="212"/>
      <c r="BN134" s="212"/>
      <c r="BO134" s="212"/>
      <c r="BP134" s="212"/>
      <c r="BQ134" s="212"/>
      <c r="BR134" s="212"/>
      <c r="BS134" s="212"/>
      <c r="BT134" s="212"/>
      <c r="BU134" s="212"/>
      <c r="BV134" s="212"/>
      <c r="BW134" s="212"/>
      <c r="BX134" s="212"/>
      <c r="BY134" s="212"/>
      <c r="BZ134" s="212"/>
      <c r="CA134" s="212"/>
      <c r="CB134" s="212"/>
      <c r="CC134" s="212"/>
      <c r="CD134" s="212"/>
      <c r="CE134" s="212"/>
      <c r="CF134" s="212"/>
      <c r="CG134" s="212"/>
      <c r="CH134" s="212"/>
      <c r="CI134" s="212"/>
      <c r="CJ134" s="212"/>
      <c r="CK134" s="212"/>
      <c r="CL134" s="212"/>
      <c r="CM134" s="212"/>
      <c r="CN134" s="212"/>
      <c r="CO134" s="212"/>
      <c r="CP134" s="212"/>
      <c r="CQ134" s="212"/>
      <c r="CR134" s="212"/>
      <c r="CS134" s="212"/>
      <c r="CT134" s="212"/>
      <c r="CU134" s="212"/>
      <c r="CV134" s="212"/>
      <c r="CW134" s="212"/>
      <c r="CX134" s="212"/>
      <c r="CY134" s="212"/>
      <c r="CZ134" s="212"/>
      <c r="DA134" s="212"/>
      <c r="DB134" s="212"/>
      <c r="DC134" s="212"/>
      <c r="DD134" s="212"/>
      <c r="DE134" s="212"/>
      <c r="DF134" s="212"/>
      <c r="DG134" s="212"/>
      <c r="DH134" s="212"/>
      <c r="DI134" s="212"/>
      <c r="DJ134" s="212"/>
      <c r="DK134" s="212"/>
      <c r="DL134" s="212"/>
      <c r="DM134" s="212"/>
      <c r="DN134" s="212"/>
    </row>
    <row r="135" spans="1:118" x14ac:dyDescent="0.2">
      <c r="B135" s="188"/>
    </row>
  </sheetData>
  <phoneticPr fontId="5" type="noConversion"/>
  <pageMargins left="0" right="0" top="0.73402777799999996" bottom="0.5" header="0.5" footer="0.5"/>
  <pageSetup paperSize="5" firstPageNumber="2" orientation="landscape" useFirstPageNumber="1" r:id="rId1"/>
  <headerFooter alignWithMargins="0">
    <oddHeader>&amp;CTaylor County
Security Holdings</oddHeader>
    <oddFooter>&amp;C&amp;P</oddFooter>
  </headerFooter>
  <cellWatches>
    <cellWatch r="C60"/>
  </cellWatch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2"/>
  <sheetViews>
    <sheetView zoomScaleNormal="100" workbookViewId="0">
      <selection activeCell="A78" sqref="A78:A79"/>
    </sheetView>
  </sheetViews>
  <sheetFormatPr defaultColWidth="9.140625" defaultRowHeight="12.75" outlineLevelRow="1" x14ac:dyDescent="0.2"/>
  <cols>
    <col min="1" max="1" width="21.7109375" style="44" customWidth="1"/>
    <col min="2" max="2" width="15" style="44" customWidth="1"/>
    <col min="3" max="3" width="11.5703125" style="47" customWidth="1"/>
    <col min="4" max="4" width="11.5703125" style="73" customWidth="1"/>
    <col min="5" max="5" width="2.28515625" style="44" customWidth="1"/>
    <col min="6" max="6" width="16.140625" style="22" bestFit="1" customWidth="1"/>
    <col min="7" max="7" width="8.140625" style="45" customWidth="1"/>
    <col min="8" max="8" width="15" style="22" customWidth="1"/>
    <col min="9" max="9" width="1.5703125" style="48" customWidth="1"/>
    <col min="10" max="10" width="16.140625" style="22" bestFit="1" customWidth="1"/>
    <col min="11" max="11" width="9.42578125" style="45" bestFit="1" customWidth="1"/>
    <col min="12" max="12" width="17.5703125" style="22" customWidth="1"/>
    <col min="13" max="13" width="1.42578125" style="22" customWidth="1"/>
    <col min="14" max="14" width="16.28515625" style="99" customWidth="1"/>
    <col min="15" max="16384" width="9.140625" style="68"/>
  </cols>
  <sheetData>
    <row r="1" spans="1:256" x14ac:dyDescent="0.2">
      <c r="A1"/>
      <c r="B1" s="46"/>
      <c r="I1" s="97"/>
      <c r="M1" s="95"/>
    </row>
    <row r="2" spans="1:256" s="80" customFormat="1" x14ac:dyDescent="0.2">
      <c r="B2" s="84"/>
      <c r="C2" s="79"/>
      <c r="D2" s="78"/>
      <c r="E2" s="78"/>
      <c r="F2" s="55"/>
      <c r="G2" s="233">
        <v>43983</v>
      </c>
      <c r="H2" s="55"/>
      <c r="I2" s="92"/>
      <c r="J2" s="55"/>
      <c r="K2" s="233">
        <v>44075</v>
      </c>
      <c r="L2" s="55"/>
      <c r="M2" s="92"/>
      <c r="N2" s="99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pans="1:256" s="80" customFormat="1" x14ac:dyDescent="0.2">
      <c r="A3" s="78" t="s">
        <v>55</v>
      </c>
      <c r="B3" s="85" t="s">
        <v>20</v>
      </c>
      <c r="C3" s="79" t="s">
        <v>21</v>
      </c>
      <c r="D3" s="78" t="s">
        <v>56</v>
      </c>
      <c r="E3" s="78"/>
      <c r="F3" s="55" t="s">
        <v>57</v>
      </c>
      <c r="G3" s="81" t="s">
        <v>58</v>
      </c>
      <c r="H3" s="55"/>
      <c r="I3" s="92"/>
      <c r="J3" s="55" t="s">
        <v>57</v>
      </c>
      <c r="K3" s="81" t="s">
        <v>58</v>
      </c>
      <c r="L3" s="55"/>
      <c r="M3" s="92"/>
      <c r="N3" s="99" t="s">
        <v>59</v>
      </c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pans="1:256" s="80" customFormat="1" ht="13.5" customHeight="1" x14ac:dyDescent="0.2">
      <c r="A4" s="78"/>
      <c r="B4" s="85" t="s">
        <v>28</v>
      </c>
      <c r="C4" s="79" t="s">
        <v>29</v>
      </c>
      <c r="D4" s="78" t="s">
        <v>60</v>
      </c>
      <c r="E4" s="78"/>
      <c r="F4" s="55" t="s">
        <v>61</v>
      </c>
      <c r="G4" s="81" t="s">
        <v>62</v>
      </c>
      <c r="H4" s="55" t="s">
        <v>63</v>
      </c>
      <c r="I4" s="92"/>
      <c r="J4" s="55" t="s">
        <v>61</v>
      </c>
      <c r="K4" s="81" t="s">
        <v>62</v>
      </c>
      <c r="L4" s="55" t="s">
        <v>63</v>
      </c>
      <c r="M4" s="92"/>
      <c r="N4" s="99" t="s">
        <v>18</v>
      </c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pans="1:256" s="80" customFormat="1" ht="5.25" customHeight="1" x14ac:dyDescent="0.2">
      <c r="A5" s="89"/>
      <c r="B5" s="90"/>
      <c r="C5" s="91"/>
      <c r="D5" s="89"/>
      <c r="E5" s="89"/>
      <c r="F5" s="92"/>
      <c r="G5" s="98"/>
      <c r="H5" s="92"/>
      <c r="I5" s="92"/>
      <c r="J5" s="92"/>
      <c r="K5" s="98"/>
      <c r="L5" s="92"/>
      <c r="M5" s="92"/>
      <c r="N5" s="100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pans="1:256" s="14" customFormat="1" outlineLevel="1" x14ac:dyDescent="0.2">
      <c r="A6" s="36" t="s">
        <v>34</v>
      </c>
      <c r="B6" s="44" t="s">
        <v>130</v>
      </c>
      <c r="C6" s="64"/>
      <c r="D6" s="74">
        <v>44104</v>
      </c>
      <c r="E6" s="49"/>
      <c r="F6" s="22">
        <v>16354192.85</v>
      </c>
      <c r="G6" s="123">
        <f>+H6/F6</f>
        <v>1</v>
      </c>
      <c r="H6" s="22">
        <v>16354192.85</v>
      </c>
      <c r="I6" s="97" t="s">
        <v>65</v>
      </c>
      <c r="J6" s="22">
        <v>8536293.4700000007</v>
      </c>
      <c r="K6" s="123">
        <f>+L6/J6</f>
        <v>1</v>
      </c>
      <c r="L6" s="22">
        <v>8536293.4700000007</v>
      </c>
      <c r="M6" s="95"/>
      <c r="N6" s="165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  <c r="IV6" s="68"/>
    </row>
    <row r="7" spans="1:256" s="14" customFormat="1" outlineLevel="1" x14ac:dyDescent="0.2">
      <c r="A7" s="36"/>
      <c r="B7" s="36" t="s">
        <v>64</v>
      </c>
      <c r="C7" s="64"/>
      <c r="D7" s="74">
        <v>44104</v>
      </c>
      <c r="E7" s="49"/>
      <c r="F7" s="22">
        <v>800</v>
      </c>
      <c r="G7" s="123">
        <f t="shared" ref="G7:G13" si="0">+H7/F7</f>
        <v>1</v>
      </c>
      <c r="H7" s="22">
        <v>800</v>
      </c>
      <c r="I7" s="97"/>
      <c r="J7" s="22">
        <v>800</v>
      </c>
      <c r="K7" s="123">
        <f t="shared" ref="K7:K9" si="1">+L7/J7</f>
        <v>1</v>
      </c>
      <c r="L7" s="22">
        <v>800</v>
      </c>
      <c r="M7" s="95"/>
      <c r="N7" s="165"/>
      <c r="O7" s="68"/>
      <c r="P7" s="68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8"/>
      <c r="AN7" s="68"/>
      <c r="AO7" s="68"/>
      <c r="AP7" s="68"/>
      <c r="AQ7" s="68"/>
      <c r="AR7" s="68"/>
      <c r="AS7" s="68"/>
      <c r="AT7" s="68"/>
      <c r="AU7" s="68"/>
      <c r="AV7" s="68"/>
      <c r="AW7" s="68"/>
      <c r="AX7" s="68"/>
      <c r="AY7" s="68"/>
      <c r="AZ7" s="68"/>
      <c r="BA7" s="68"/>
      <c r="BB7" s="68"/>
      <c r="BC7" s="68"/>
      <c r="BD7" s="68"/>
      <c r="BE7" s="68"/>
      <c r="BF7" s="68"/>
      <c r="BG7" s="68"/>
      <c r="BH7" s="68"/>
      <c r="BI7" s="68"/>
      <c r="BJ7" s="68"/>
      <c r="BK7" s="68"/>
      <c r="BL7" s="68"/>
      <c r="BM7" s="68"/>
      <c r="BN7" s="68"/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68"/>
      <c r="CI7" s="68"/>
      <c r="CJ7" s="68"/>
      <c r="CK7" s="68"/>
      <c r="CL7" s="68"/>
      <c r="CM7" s="68"/>
      <c r="CN7" s="68"/>
      <c r="CO7" s="68"/>
      <c r="CP7" s="68"/>
      <c r="CQ7" s="68"/>
      <c r="CR7" s="68"/>
      <c r="CS7" s="68"/>
      <c r="CT7" s="68"/>
      <c r="CU7" s="68"/>
      <c r="CV7" s="68"/>
      <c r="CW7" s="68"/>
      <c r="CX7" s="68"/>
      <c r="CY7" s="68"/>
      <c r="CZ7" s="68"/>
      <c r="DA7" s="68"/>
      <c r="DB7" s="68"/>
      <c r="DC7" s="68"/>
      <c r="DD7" s="68"/>
      <c r="DE7" s="68"/>
      <c r="DF7" s="68"/>
      <c r="DG7" s="68"/>
      <c r="DH7" s="68"/>
      <c r="DI7" s="68"/>
      <c r="DJ7" s="68"/>
      <c r="DK7" s="68"/>
      <c r="DL7" s="68"/>
      <c r="DM7" s="68"/>
      <c r="DN7" s="68"/>
      <c r="DO7" s="68"/>
      <c r="DP7" s="68"/>
      <c r="DQ7" s="68"/>
      <c r="DR7" s="68"/>
      <c r="DS7" s="68"/>
      <c r="DT7" s="68"/>
      <c r="DU7" s="68"/>
      <c r="DV7" s="68"/>
      <c r="DW7" s="68"/>
      <c r="DX7" s="68"/>
      <c r="DY7" s="68"/>
      <c r="DZ7" s="68"/>
      <c r="EA7" s="68"/>
      <c r="EB7" s="68"/>
      <c r="EC7" s="68"/>
      <c r="ED7" s="68"/>
      <c r="EE7" s="68"/>
      <c r="EF7" s="68"/>
      <c r="EG7" s="68"/>
      <c r="EH7" s="68"/>
      <c r="EI7" s="68"/>
      <c r="EJ7" s="68"/>
      <c r="EK7" s="68"/>
      <c r="EL7" s="68"/>
      <c r="EM7" s="68"/>
      <c r="EN7" s="68"/>
      <c r="EO7" s="68"/>
      <c r="EP7" s="68"/>
      <c r="EQ7" s="68"/>
      <c r="ER7" s="68"/>
      <c r="ES7" s="68"/>
      <c r="ET7" s="68"/>
      <c r="EU7" s="68"/>
      <c r="EV7" s="68"/>
      <c r="EW7" s="68"/>
      <c r="EX7" s="68"/>
      <c r="EY7" s="68"/>
      <c r="EZ7" s="68"/>
      <c r="FA7" s="68"/>
      <c r="FB7" s="68"/>
      <c r="FC7" s="68"/>
      <c r="FD7" s="68"/>
      <c r="FE7" s="68"/>
      <c r="FF7" s="68"/>
      <c r="FG7" s="68"/>
      <c r="FH7" s="68"/>
      <c r="FI7" s="68"/>
      <c r="FJ7" s="68"/>
      <c r="FK7" s="68"/>
      <c r="FL7" s="68"/>
      <c r="FM7" s="68"/>
      <c r="FN7" s="68"/>
      <c r="FO7" s="68"/>
      <c r="FP7" s="68"/>
      <c r="FQ7" s="68"/>
      <c r="FR7" s="68"/>
      <c r="FS7" s="68"/>
      <c r="FT7" s="68"/>
      <c r="FU7" s="68"/>
      <c r="FV7" s="68"/>
      <c r="FW7" s="68"/>
      <c r="FX7" s="68"/>
      <c r="FY7" s="68"/>
      <c r="FZ7" s="68"/>
      <c r="GA7" s="68"/>
      <c r="GB7" s="68"/>
      <c r="GC7" s="68"/>
      <c r="GD7" s="68"/>
      <c r="GE7" s="68"/>
      <c r="GF7" s="68"/>
      <c r="GG7" s="68"/>
      <c r="GH7" s="68"/>
      <c r="GI7" s="68"/>
      <c r="GJ7" s="68"/>
      <c r="GK7" s="68"/>
      <c r="GL7" s="68"/>
      <c r="GM7" s="68"/>
      <c r="GN7" s="68"/>
      <c r="GO7" s="68"/>
      <c r="GP7" s="68"/>
      <c r="GQ7" s="68"/>
      <c r="GR7" s="68"/>
      <c r="GS7" s="68"/>
      <c r="GT7" s="68"/>
      <c r="GU7" s="68"/>
      <c r="GV7" s="68"/>
      <c r="GW7" s="68"/>
      <c r="GX7" s="68"/>
      <c r="GY7" s="68"/>
      <c r="GZ7" s="68"/>
      <c r="HA7" s="68"/>
      <c r="HB7" s="68"/>
      <c r="HC7" s="68"/>
      <c r="HD7" s="68"/>
      <c r="HE7" s="68"/>
      <c r="HF7" s="68"/>
      <c r="HG7" s="68"/>
      <c r="HH7" s="68"/>
      <c r="HI7" s="68"/>
      <c r="HJ7" s="68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  <c r="IU7" s="68"/>
      <c r="IV7" s="68"/>
    </row>
    <row r="8" spans="1:256" s="14" customFormat="1" outlineLevel="1" x14ac:dyDescent="0.2">
      <c r="A8" s="36"/>
      <c r="B8" s="36" t="s">
        <v>120</v>
      </c>
      <c r="C8" s="64"/>
      <c r="D8" s="74">
        <v>44104</v>
      </c>
      <c r="E8" s="49"/>
      <c r="F8" s="22">
        <v>10000000</v>
      </c>
      <c r="G8" s="123">
        <f t="shared" si="0"/>
        <v>1</v>
      </c>
      <c r="H8" s="22">
        <v>10000000</v>
      </c>
      <c r="I8" s="97"/>
      <c r="J8" s="22">
        <v>10000000</v>
      </c>
      <c r="K8" s="123">
        <f t="shared" si="1"/>
        <v>1</v>
      </c>
      <c r="L8" s="22">
        <v>10000000</v>
      </c>
      <c r="M8" s="95"/>
      <c r="N8" s="165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  <c r="IV8" s="68"/>
    </row>
    <row r="9" spans="1:256" s="14" customFormat="1" outlineLevel="1" x14ac:dyDescent="0.2">
      <c r="A9" s="36"/>
      <c r="B9" s="36" t="s">
        <v>163</v>
      </c>
      <c r="C9" s="64"/>
      <c r="D9" s="74">
        <v>44104</v>
      </c>
      <c r="E9" s="49"/>
      <c r="F9" s="22">
        <v>3011259.11</v>
      </c>
      <c r="G9" s="123">
        <f t="shared" si="0"/>
        <v>1</v>
      </c>
      <c r="H9" s="22">
        <v>3011259.11</v>
      </c>
      <c r="I9" s="97" t="s">
        <v>65</v>
      </c>
      <c r="J9" s="22">
        <v>8023340.8099999996</v>
      </c>
      <c r="K9" s="123">
        <f t="shared" si="1"/>
        <v>1</v>
      </c>
      <c r="L9" s="22">
        <v>8023340.8099999996</v>
      </c>
      <c r="M9" s="95"/>
      <c r="N9" s="165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  <c r="IV9" s="68"/>
    </row>
    <row r="10" spans="1:256" s="14" customFormat="1" outlineLevel="1" x14ac:dyDescent="0.2">
      <c r="A10" s="36"/>
      <c r="B10" s="36" t="s">
        <v>148</v>
      </c>
      <c r="C10" s="64" t="s">
        <v>151</v>
      </c>
      <c r="D10" s="74">
        <v>44348</v>
      </c>
      <c r="E10" s="49"/>
      <c r="F10" s="22">
        <v>1000000</v>
      </c>
      <c r="G10" s="123">
        <f>+H10/F10</f>
        <v>1.01353217</v>
      </c>
      <c r="H10" s="22">
        <v>1013532.17</v>
      </c>
      <c r="I10" s="97" t="s">
        <v>65</v>
      </c>
      <c r="J10" s="22">
        <v>1000000</v>
      </c>
      <c r="K10" s="123">
        <f>+L10/J10</f>
        <v>1.0117695600000001</v>
      </c>
      <c r="L10" s="22">
        <v>1011769.56</v>
      </c>
      <c r="M10" s="95"/>
      <c r="N10" s="165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  <c r="IV10" s="68"/>
    </row>
    <row r="11" spans="1:256" x14ac:dyDescent="0.2">
      <c r="B11" s="44" t="s">
        <v>134</v>
      </c>
      <c r="D11" s="51">
        <v>44137</v>
      </c>
      <c r="F11" s="22">
        <v>2000000</v>
      </c>
      <c r="G11" s="123">
        <f>+H11/F11</f>
        <v>1</v>
      </c>
      <c r="H11" s="22">
        <v>2000000</v>
      </c>
      <c r="I11" s="97"/>
      <c r="J11" s="22">
        <v>2000000</v>
      </c>
      <c r="K11" s="123">
        <f>+L11/J11</f>
        <v>1</v>
      </c>
      <c r="L11" s="22">
        <v>2000000</v>
      </c>
      <c r="M11" s="95"/>
    </row>
    <row r="12" spans="1:256" x14ac:dyDescent="0.2">
      <c r="B12" s="44" t="s">
        <v>159</v>
      </c>
      <c r="C12" s="47" t="s">
        <v>157</v>
      </c>
      <c r="D12" s="51">
        <v>44044</v>
      </c>
      <c r="F12" s="22">
        <v>1000000</v>
      </c>
      <c r="G12" s="123">
        <f t="shared" si="0"/>
        <v>1.0039</v>
      </c>
      <c r="H12" s="22">
        <v>1003900</v>
      </c>
      <c r="I12" s="97" t="s">
        <v>65</v>
      </c>
      <c r="J12" s="22">
        <v>0</v>
      </c>
      <c r="K12" s="123"/>
      <c r="L12" s="22">
        <v>0</v>
      </c>
      <c r="M12" s="95"/>
    </row>
    <row r="13" spans="1:256" x14ac:dyDescent="0.2">
      <c r="B13" s="44" t="s">
        <v>134</v>
      </c>
      <c r="D13" s="51">
        <v>44090</v>
      </c>
      <c r="F13" s="22">
        <v>5000000</v>
      </c>
      <c r="G13" s="123">
        <f t="shared" si="0"/>
        <v>1</v>
      </c>
      <c r="H13" s="22">
        <v>5000000</v>
      </c>
      <c r="I13" s="97" t="s">
        <v>65</v>
      </c>
      <c r="J13" s="22">
        <v>0</v>
      </c>
      <c r="K13" s="123"/>
      <c r="L13" s="22">
        <v>0</v>
      </c>
      <c r="M13" s="95"/>
    </row>
    <row r="14" spans="1:256" s="14" customFormat="1" outlineLevel="1" x14ac:dyDescent="0.2">
      <c r="A14" s="36"/>
      <c r="B14" s="36"/>
      <c r="C14" s="64"/>
      <c r="D14" s="74"/>
      <c r="E14" s="49"/>
      <c r="F14" s="22"/>
      <c r="G14" s="123"/>
      <c r="H14" s="22"/>
      <c r="I14" s="97"/>
      <c r="J14" s="22"/>
      <c r="K14" s="123"/>
      <c r="L14" s="22"/>
      <c r="M14" s="95"/>
      <c r="N14" s="165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  <c r="IV14" s="68"/>
    </row>
    <row r="15" spans="1:256" s="14" customFormat="1" ht="12" customHeight="1" x14ac:dyDescent="0.2">
      <c r="A15" s="36" t="s">
        <v>85</v>
      </c>
      <c r="B15" s="88"/>
      <c r="C15" s="111"/>
      <c r="D15" s="119"/>
      <c r="E15" s="49"/>
      <c r="F15" s="52">
        <f>SUM(F6:F13)</f>
        <v>38366251.960000001</v>
      </c>
      <c r="G15" s="123"/>
      <c r="H15" s="52">
        <f>SUM(H6:H13)</f>
        <v>38383684.130000003</v>
      </c>
      <c r="I15" s="92"/>
      <c r="J15" s="52">
        <f>SUM(J6:J14)</f>
        <v>29560434.279999997</v>
      </c>
      <c r="K15" s="123"/>
      <c r="L15" s="52">
        <f>SUM(L6:L14)</f>
        <v>29572203.839999996</v>
      </c>
      <c r="M15" s="93"/>
      <c r="N15" s="165">
        <f>SUM(L15-H15)</f>
        <v>-8811480.2900000066</v>
      </c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8"/>
      <c r="CP15" s="68"/>
      <c r="CQ15" s="68"/>
      <c r="CR15" s="68"/>
      <c r="CS15" s="68"/>
      <c r="CT15" s="68"/>
      <c r="CU15" s="68"/>
      <c r="CV15" s="68"/>
      <c r="CW15" s="68"/>
      <c r="CX15" s="68"/>
      <c r="CY15" s="68"/>
      <c r="CZ15" s="68"/>
      <c r="DA15" s="68"/>
      <c r="DB15" s="68"/>
      <c r="DC15" s="68"/>
      <c r="DD15" s="68"/>
      <c r="DE15" s="68"/>
      <c r="DF15" s="68"/>
      <c r="DG15" s="68"/>
      <c r="DH15" s="68"/>
      <c r="DI15" s="68"/>
      <c r="DJ15" s="68"/>
      <c r="DK15" s="68"/>
      <c r="DL15" s="68"/>
      <c r="DM15" s="68"/>
      <c r="DN15" s="68"/>
      <c r="DO15" s="68"/>
      <c r="DP15" s="68"/>
      <c r="DQ15" s="68"/>
      <c r="DR15" s="68"/>
      <c r="DS15" s="68"/>
      <c r="DT15" s="68"/>
      <c r="DU15" s="68"/>
      <c r="DV15" s="68"/>
      <c r="DW15" s="68"/>
      <c r="DX15" s="68"/>
      <c r="DY15" s="68"/>
      <c r="DZ15" s="68"/>
      <c r="EA15" s="68"/>
      <c r="EB15" s="68"/>
      <c r="EC15" s="68"/>
      <c r="ED15" s="68"/>
      <c r="EE15" s="68"/>
      <c r="EF15" s="68"/>
      <c r="EG15" s="68"/>
      <c r="EH15" s="68"/>
      <c r="EI15" s="68"/>
      <c r="EJ15" s="68"/>
      <c r="EK15" s="68"/>
      <c r="EL15" s="68"/>
      <c r="EM15" s="68"/>
      <c r="EN15" s="68"/>
      <c r="EO15" s="68"/>
      <c r="EP15" s="68"/>
      <c r="EQ15" s="68"/>
      <c r="ER15" s="68"/>
      <c r="ES15" s="68"/>
      <c r="ET15" s="68"/>
      <c r="EU15" s="68"/>
      <c r="EV15" s="68"/>
      <c r="EW15" s="68"/>
      <c r="EX15" s="68"/>
      <c r="EY15" s="68"/>
      <c r="EZ15" s="68"/>
      <c r="FA15" s="68"/>
      <c r="FB15" s="68"/>
      <c r="FC15" s="68"/>
      <c r="FD15" s="68"/>
      <c r="FE15" s="68"/>
      <c r="FF15" s="68"/>
      <c r="FG15" s="68"/>
      <c r="FH15" s="68"/>
      <c r="FI15" s="68"/>
      <c r="FJ15" s="68"/>
      <c r="FK15" s="68"/>
      <c r="FL15" s="68"/>
      <c r="FM15" s="68"/>
      <c r="FN15" s="68"/>
      <c r="FO15" s="68"/>
      <c r="FP15" s="68"/>
      <c r="FQ15" s="68"/>
      <c r="FR15" s="68"/>
      <c r="FS15" s="68"/>
      <c r="FT15" s="68"/>
      <c r="FU15" s="68"/>
      <c r="FV15" s="68"/>
      <c r="FW15" s="68"/>
      <c r="FX15" s="68"/>
      <c r="FY15" s="68"/>
      <c r="FZ15" s="68"/>
      <c r="GA15" s="68"/>
      <c r="GB15" s="68"/>
      <c r="GC15" s="68"/>
      <c r="GD15" s="68"/>
      <c r="GE15" s="68"/>
      <c r="GF15" s="68"/>
      <c r="GG15" s="68"/>
      <c r="GH15" s="68"/>
      <c r="GI15" s="68"/>
      <c r="GJ15" s="68"/>
      <c r="GK15" s="68"/>
      <c r="GL15" s="68"/>
      <c r="GM15" s="68"/>
      <c r="GN15" s="68"/>
      <c r="GO15" s="68"/>
      <c r="GP15" s="68"/>
      <c r="GQ15" s="68"/>
      <c r="GR15" s="68"/>
      <c r="GS15" s="68"/>
      <c r="GT15" s="68"/>
      <c r="GU15" s="68"/>
      <c r="GV15" s="68"/>
      <c r="GW15" s="68"/>
      <c r="GX15" s="68"/>
      <c r="GY15" s="68"/>
      <c r="GZ15" s="68"/>
      <c r="HA15" s="68"/>
      <c r="HB15" s="68"/>
      <c r="HC15" s="68"/>
      <c r="HD15" s="68"/>
      <c r="HE15" s="68"/>
      <c r="HF15" s="68"/>
      <c r="HG15" s="68"/>
      <c r="HH15" s="68"/>
      <c r="HI15" s="68"/>
      <c r="HJ15" s="68"/>
      <c r="HK15" s="68"/>
      <c r="HL15" s="68"/>
      <c r="HM15" s="68"/>
      <c r="HN15" s="68"/>
      <c r="HO15" s="68"/>
      <c r="HP15" s="68"/>
      <c r="HQ15" s="68"/>
      <c r="HR15" s="68"/>
      <c r="HS15" s="68"/>
      <c r="HT15" s="68"/>
      <c r="HU15" s="68"/>
      <c r="HV15" s="68"/>
      <c r="HW15" s="68"/>
      <c r="HX15" s="68"/>
      <c r="HY15" s="68"/>
      <c r="HZ15" s="68"/>
      <c r="IA15" s="68"/>
      <c r="IB15" s="68"/>
      <c r="IC15" s="68"/>
      <c r="ID15" s="68"/>
      <c r="IE15" s="68"/>
      <c r="IF15" s="68"/>
      <c r="IG15" s="68"/>
      <c r="IH15" s="68"/>
      <c r="II15" s="68"/>
      <c r="IJ15" s="68"/>
      <c r="IK15" s="68"/>
      <c r="IL15" s="68"/>
      <c r="IM15" s="68"/>
      <c r="IN15" s="68"/>
      <c r="IO15" s="68"/>
      <c r="IP15" s="68"/>
      <c r="IQ15" s="68"/>
      <c r="IR15" s="68"/>
      <c r="IS15" s="68"/>
      <c r="IT15" s="68"/>
      <c r="IU15" s="68"/>
      <c r="IV15" s="68"/>
    </row>
    <row r="16" spans="1:256" s="14" customFormat="1" ht="12" customHeight="1" x14ac:dyDescent="0.2">
      <c r="A16" s="36"/>
      <c r="B16" s="88"/>
      <c r="C16" s="111"/>
      <c r="D16" s="119"/>
      <c r="E16" s="49"/>
      <c r="F16" s="52"/>
      <c r="G16" s="123"/>
      <c r="H16" s="52"/>
      <c r="I16" s="92"/>
      <c r="J16" s="52"/>
      <c r="K16" s="123"/>
      <c r="L16" s="52"/>
      <c r="M16" s="93"/>
      <c r="N16" s="165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  <c r="AQ16" s="68"/>
      <c r="AR16" s="68"/>
      <c r="AS16" s="68"/>
      <c r="AT16" s="68"/>
      <c r="AU16" s="68"/>
      <c r="AV16" s="68"/>
      <c r="AW16" s="68"/>
      <c r="AX16" s="68"/>
      <c r="AY16" s="68"/>
      <c r="AZ16" s="68"/>
      <c r="BA16" s="68"/>
      <c r="BB16" s="68"/>
      <c r="BC16" s="68"/>
      <c r="BD16" s="68"/>
      <c r="BE16" s="68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8"/>
      <c r="BU16" s="68"/>
      <c r="BV16" s="68"/>
      <c r="BW16" s="68"/>
      <c r="BX16" s="68"/>
      <c r="BY16" s="68"/>
      <c r="BZ16" s="68"/>
      <c r="CA16" s="68"/>
      <c r="CB16" s="68"/>
      <c r="CC16" s="68"/>
      <c r="CD16" s="68"/>
      <c r="CE16" s="68"/>
      <c r="CF16" s="68"/>
      <c r="CG16" s="68"/>
      <c r="CH16" s="68"/>
      <c r="CI16" s="68"/>
      <c r="CJ16" s="68"/>
      <c r="CK16" s="68"/>
      <c r="CL16" s="68"/>
      <c r="CM16" s="68"/>
      <c r="CN16" s="68"/>
      <c r="CO16" s="68"/>
      <c r="CP16" s="68"/>
      <c r="CQ16" s="68"/>
      <c r="CR16" s="68"/>
      <c r="CS16" s="68"/>
      <c r="CT16" s="68"/>
      <c r="CU16" s="68"/>
      <c r="CV16" s="68"/>
      <c r="CW16" s="68"/>
      <c r="CX16" s="68"/>
      <c r="CY16" s="68"/>
      <c r="CZ16" s="68"/>
      <c r="DA16" s="68"/>
      <c r="DB16" s="68"/>
      <c r="DC16" s="68"/>
      <c r="DD16" s="68"/>
      <c r="DE16" s="68"/>
      <c r="DF16" s="68"/>
      <c r="DG16" s="68"/>
      <c r="DH16" s="68"/>
      <c r="DI16" s="68"/>
      <c r="DJ16" s="68"/>
      <c r="DK16" s="68"/>
      <c r="DL16" s="68"/>
      <c r="DM16" s="68"/>
      <c r="DN16" s="68"/>
      <c r="DO16" s="68"/>
      <c r="DP16" s="68"/>
      <c r="DQ16" s="68"/>
      <c r="DR16" s="68"/>
      <c r="DS16" s="68"/>
      <c r="DT16" s="68"/>
      <c r="DU16" s="68"/>
      <c r="DV16" s="68"/>
      <c r="DW16" s="68"/>
      <c r="DX16" s="68"/>
      <c r="DY16" s="68"/>
      <c r="DZ16" s="68"/>
      <c r="EA16" s="68"/>
      <c r="EB16" s="68"/>
      <c r="EC16" s="68"/>
      <c r="ED16" s="68"/>
      <c r="EE16" s="68"/>
      <c r="EF16" s="68"/>
      <c r="EG16" s="68"/>
      <c r="EH16" s="68"/>
      <c r="EI16" s="68"/>
      <c r="EJ16" s="68"/>
      <c r="EK16" s="68"/>
      <c r="EL16" s="68"/>
      <c r="EM16" s="68"/>
      <c r="EN16" s="68"/>
      <c r="EO16" s="68"/>
      <c r="EP16" s="68"/>
      <c r="EQ16" s="68"/>
      <c r="ER16" s="68"/>
      <c r="ES16" s="68"/>
      <c r="ET16" s="68"/>
      <c r="EU16" s="68"/>
      <c r="EV16" s="68"/>
      <c r="EW16" s="68"/>
      <c r="EX16" s="68"/>
      <c r="EY16" s="68"/>
      <c r="EZ16" s="68"/>
      <c r="FA16" s="68"/>
      <c r="FB16" s="68"/>
      <c r="FC16" s="68"/>
      <c r="FD16" s="68"/>
      <c r="FE16" s="68"/>
      <c r="FF16" s="68"/>
      <c r="FG16" s="68"/>
      <c r="FH16" s="68"/>
      <c r="FI16" s="68"/>
      <c r="FJ16" s="68"/>
      <c r="FK16" s="68"/>
      <c r="FL16" s="68"/>
      <c r="FM16" s="68"/>
      <c r="FN16" s="68"/>
      <c r="FO16" s="68"/>
      <c r="FP16" s="68"/>
      <c r="FQ16" s="68"/>
      <c r="FR16" s="68"/>
      <c r="FS16" s="68"/>
      <c r="FT16" s="68"/>
      <c r="FU16" s="68"/>
      <c r="FV16" s="68"/>
      <c r="FW16" s="68"/>
      <c r="FX16" s="68"/>
      <c r="FY16" s="68"/>
      <c r="FZ16" s="68"/>
      <c r="GA16" s="68"/>
      <c r="GB16" s="68"/>
      <c r="GC16" s="68"/>
      <c r="GD16" s="68"/>
      <c r="GE16" s="68"/>
      <c r="GF16" s="68"/>
      <c r="GG16" s="68"/>
      <c r="GH16" s="68"/>
      <c r="GI16" s="68"/>
      <c r="GJ16" s="68"/>
      <c r="GK16" s="68"/>
      <c r="GL16" s="68"/>
      <c r="GM16" s="68"/>
      <c r="GN16" s="68"/>
      <c r="GO16" s="68"/>
      <c r="GP16" s="68"/>
      <c r="GQ16" s="68"/>
      <c r="GR16" s="68"/>
      <c r="GS16" s="68"/>
      <c r="GT16" s="68"/>
      <c r="GU16" s="68"/>
      <c r="GV16" s="68"/>
      <c r="GW16" s="68"/>
      <c r="GX16" s="68"/>
      <c r="GY16" s="68"/>
      <c r="GZ16" s="68"/>
      <c r="HA16" s="68"/>
      <c r="HB16" s="68"/>
      <c r="HC16" s="68"/>
      <c r="HD16" s="68"/>
      <c r="HE16" s="68"/>
      <c r="HF16" s="68"/>
      <c r="HG16" s="68"/>
      <c r="HH16" s="68"/>
      <c r="HI16" s="68"/>
      <c r="HJ16" s="68"/>
      <c r="HK16" s="68"/>
      <c r="HL16" s="68"/>
      <c r="HM16" s="68"/>
      <c r="HN16" s="68"/>
      <c r="HO16" s="68"/>
      <c r="HP16" s="68"/>
      <c r="HQ16" s="68"/>
      <c r="HR16" s="68"/>
      <c r="HS16" s="68"/>
      <c r="HT16" s="68"/>
      <c r="HU16" s="68"/>
      <c r="HV16" s="68"/>
      <c r="HW16" s="68"/>
      <c r="HX16" s="68"/>
      <c r="HY16" s="68"/>
      <c r="HZ16" s="68"/>
      <c r="IA16" s="68"/>
      <c r="IB16" s="68"/>
      <c r="IC16" s="68"/>
      <c r="ID16" s="68"/>
      <c r="IE16" s="68"/>
      <c r="IF16" s="68"/>
      <c r="IG16" s="68"/>
      <c r="IH16" s="68"/>
      <c r="II16" s="68"/>
      <c r="IJ16" s="68"/>
      <c r="IK16" s="68"/>
      <c r="IL16" s="68"/>
      <c r="IM16" s="68"/>
      <c r="IN16" s="68"/>
      <c r="IO16" s="68"/>
      <c r="IP16" s="68"/>
      <c r="IQ16" s="68"/>
      <c r="IR16" s="68"/>
      <c r="IS16" s="68"/>
      <c r="IT16" s="68"/>
      <c r="IU16" s="68"/>
      <c r="IV16" s="68"/>
    </row>
    <row r="17" spans="1:256" s="14" customFormat="1" x14ac:dyDescent="0.2">
      <c r="A17" s="36" t="s">
        <v>7</v>
      </c>
      <c r="B17" s="36" t="s">
        <v>130</v>
      </c>
      <c r="C17" s="64"/>
      <c r="D17" s="74">
        <v>44104</v>
      </c>
      <c r="E17" s="49"/>
      <c r="F17" s="48">
        <v>574854.31000000006</v>
      </c>
      <c r="G17" s="123">
        <f t="shared" ref="G17" si="2">+H17/F17</f>
        <v>1</v>
      </c>
      <c r="H17" s="48">
        <v>574854.31000000006</v>
      </c>
      <c r="I17" s="97" t="s">
        <v>65</v>
      </c>
      <c r="J17" s="48">
        <v>575194.91</v>
      </c>
      <c r="K17" s="123">
        <f t="shared" ref="K17:K29" si="3">+L17/J17</f>
        <v>1</v>
      </c>
      <c r="L17" s="48">
        <v>575194.91</v>
      </c>
      <c r="M17" s="95"/>
      <c r="N17" s="99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8"/>
      <c r="BU17" s="68"/>
      <c r="BV17" s="68"/>
      <c r="BW17" s="68"/>
      <c r="BX17" s="68"/>
      <c r="BY17" s="68"/>
      <c r="BZ17" s="68"/>
      <c r="CA17" s="68"/>
      <c r="CB17" s="68"/>
      <c r="CC17" s="68"/>
      <c r="CD17" s="68"/>
      <c r="CE17" s="68"/>
      <c r="CF17" s="68"/>
      <c r="CG17" s="68"/>
      <c r="CH17" s="68"/>
      <c r="CI17" s="68"/>
      <c r="CJ17" s="68"/>
      <c r="CK17" s="68"/>
      <c r="CL17" s="68"/>
      <c r="CM17" s="68"/>
      <c r="CN17" s="68"/>
      <c r="CO17" s="68"/>
      <c r="CP17" s="68"/>
      <c r="CQ17" s="68"/>
      <c r="CR17" s="68"/>
      <c r="CS17" s="68"/>
      <c r="CT17" s="68"/>
      <c r="CU17" s="68"/>
      <c r="CV17" s="68"/>
      <c r="CW17" s="68"/>
      <c r="CX17" s="68"/>
      <c r="CY17" s="68"/>
      <c r="CZ17" s="68"/>
      <c r="DA17" s="68"/>
      <c r="DB17" s="68"/>
      <c r="DC17" s="68"/>
      <c r="DD17" s="68"/>
      <c r="DE17" s="68"/>
      <c r="DF17" s="68"/>
      <c r="DG17" s="68"/>
      <c r="DH17" s="68"/>
      <c r="DI17" s="68"/>
      <c r="DJ17" s="68"/>
      <c r="DK17" s="68"/>
      <c r="DL17" s="68"/>
      <c r="DM17" s="68"/>
      <c r="DN17" s="68"/>
      <c r="DO17" s="68"/>
      <c r="DP17" s="68"/>
      <c r="DQ17" s="68"/>
      <c r="DR17" s="68"/>
      <c r="DS17" s="68"/>
      <c r="DT17" s="68"/>
      <c r="DU17" s="68"/>
      <c r="DV17" s="68"/>
      <c r="DW17" s="68"/>
      <c r="DX17" s="68"/>
      <c r="DY17" s="68"/>
      <c r="DZ17" s="68"/>
      <c r="EA17" s="68"/>
      <c r="EB17" s="68"/>
      <c r="EC17" s="68"/>
      <c r="ED17" s="68"/>
      <c r="EE17" s="68"/>
      <c r="EF17" s="68"/>
      <c r="EG17" s="68"/>
      <c r="EH17" s="68"/>
      <c r="EI17" s="68"/>
      <c r="EJ17" s="68"/>
      <c r="EK17" s="68"/>
      <c r="EL17" s="68"/>
      <c r="EM17" s="68"/>
      <c r="EN17" s="68"/>
      <c r="EO17" s="68"/>
      <c r="EP17" s="68"/>
      <c r="EQ17" s="68"/>
      <c r="ER17" s="68"/>
      <c r="ES17" s="68"/>
      <c r="ET17" s="68"/>
      <c r="EU17" s="68"/>
      <c r="EV17" s="68"/>
      <c r="EW17" s="68"/>
      <c r="EX17" s="68"/>
      <c r="EY17" s="68"/>
      <c r="EZ17" s="68"/>
      <c r="FA17" s="68"/>
      <c r="FB17" s="68"/>
      <c r="FC17" s="68"/>
      <c r="FD17" s="68"/>
      <c r="FE17" s="68"/>
      <c r="FF17" s="68"/>
      <c r="FG17" s="68"/>
      <c r="FH17" s="68"/>
      <c r="FI17" s="68"/>
      <c r="FJ17" s="68"/>
      <c r="FK17" s="68"/>
      <c r="FL17" s="68"/>
      <c r="FM17" s="68"/>
      <c r="FN17" s="68"/>
      <c r="FO17" s="68"/>
      <c r="FP17" s="68"/>
      <c r="FQ17" s="68"/>
      <c r="FR17" s="68"/>
      <c r="FS17" s="68"/>
      <c r="FT17" s="68"/>
      <c r="FU17" s="68"/>
      <c r="FV17" s="68"/>
      <c r="FW17" s="68"/>
      <c r="FX17" s="68"/>
      <c r="FY17" s="68"/>
      <c r="FZ17" s="68"/>
      <c r="GA17" s="68"/>
      <c r="GB17" s="68"/>
      <c r="GC17" s="68"/>
      <c r="GD17" s="68"/>
      <c r="GE17" s="68"/>
      <c r="GF17" s="68"/>
      <c r="GG17" s="68"/>
      <c r="GH17" s="68"/>
      <c r="GI17" s="68"/>
      <c r="GJ17" s="68"/>
      <c r="GK17" s="68"/>
      <c r="GL17" s="68"/>
      <c r="GM17" s="68"/>
      <c r="GN17" s="68"/>
      <c r="GO17" s="68"/>
      <c r="GP17" s="68"/>
      <c r="GQ17" s="68"/>
      <c r="GR17" s="68"/>
      <c r="GS17" s="68"/>
      <c r="GT17" s="68"/>
      <c r="GU17" s="68"/>
      <c r="GV17" s="68"/>
      <c r="GW17" s="68"/>
      <c r="GX17" s="68"/>
      <c r="GY17" s="68"/>
      <c r="GZ17" s="68"/>
      <c r="HA17" s="68"/>
      <c r="HB17" s="68"/>
      <c r="HC17" s="68"/>
      <c r="HD17" s="68"/>
      <c r="HE17" s="68"/>
      <c r="HF17" s="68"/>
      <c r="HG17" s="68"/>
      <c r="HH17" s="68"/>
      <c r="HI17" s="68"/>
      <c r="HJ17" s="68"/>
      <c r="HK17" s="68"/>
      <c r="HL17" s="68"/>
      <c r="HM17" s="68"/>
      <c r="HN17" s="68"/>
      <c r="HO17" s="68"/>
      <c r="HP17" s="68"/>
      <c r="HQ17" s="68"/>
      <c r="HR17" s="68"/>
      <c r="HS17" s="68"/>
      <c r="HT17" s="68"/>
      <c r="HU17" s="68"/>
      <c r="HV17" s="68"/>
      <c r="HW17" s="68"/>
      <c r="HX17" s="68"/>
      <c r="HY17" s="68"/>
      <c r="HZ17" s="68"/>
      <c r="IA17" s="68"/>
      <c r="IB17" s="68"/>
      <c r="IC17" s="68"/>
      <c r="ID17" s="68"/>
      <c r="IE17" s="68"/>
      <c r="IF17" s="68"/>
      <c r="IG17" s="68"/>
      <c r="IH17" s="68"/>
      <c r="II17" s="68"/>
      <c r="IJ17" s="68"/>
      <c r="IK17" s="68"/>
      <c r="IL17" s="68"/>
      <c r="IM17" s="68"/>
      <c r="IN17" s="68"/>
      <c r="IO17" s="68"/>
      <c r="IP17" s="68"/>
      <c r="IQ17" s="68"/>
      <c r="IR17" s="68"/>
      <c r="IS17" s="68"/>
      <c r="IT17" s="68"/>
      <c r="IU17" s="68"/>
      <c r="IV17" s="68"/>
    </row>
    <row r="18" spans="1:256" s="14" customFormat="1" x14ac:dyDescent="0.2">
      <c r="A18" s="36"/>
      <c r="B18" s="36"/>
      <c r="C18" s="64"/>
      <c r="D18" s="74"/>
      <c r="E18" s="49"/>
      <c r="F18" s="52">
        <f>SUM(F17)</f>
        <v>574854.31000000006</v>
      </c>
      <c r="G18" s="123"/>
      <c r="H18" s="52">
        <f>SUM(H17)</f>
        <v>574854.31000000006</v>
      </c>
      <c r="I18" s="92"/>
      <c r="J18" s="52">
        <f>SUM(J17)</f>
        <v>575194.91</v>
      </c>
      <c r="K18" s="123"/>
      <c r="L18" s="52">
        <f>SUM(L17)</f>
        <v>575194.91</v>
      </c>
      <c r="M18" s="93"/>
      <c r="N18" s="99">
        <f>SUM(L18-H18)</f>
        <v>340.59999999997672</v>
      </c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  <c r="CC18" s="68"/>
      <c r="CD18" s="68"/>
      <c r="CE18" s="68"/>
      <c r="CF18" s="68"/>
      <c r="CG18" s="68"/>
      <c r="CH18" s="68"/>
      <c r="CI18" s="68"/>
      <c r="CJ18" s="68"/>
      <c r="CK18" s="68"/>
      <c r="CL18" s="68"/>
      <c r="CM18" s="68"/>
      <c r="CN18" s="68"/>
      <c r="CO18" s="68"/>
      <c r="CP18" s="68"/>
      <c r="CQ18" s="68"/>
      <c r="CR18" s="68"/>
      <c r="CS18" s="68"/>
      <c r="CT18" s="68"/>
      <c r="CU18" s="68"/>
      <c r="CV18" s="68"/>
      <c r="CW18" s="68"/>
      <c r="CX18" s="68"/>
      <c r="CY18" s="68"/>
      <c r="CZ18" s="68"/>
      <c r="DA18" s="68"/>
      <c r="DB18" s="68"/>
      <c r="DC18" s="68"/>
      <c r="DD18" s="68"/>
      <c r="DE18" s="68"/>
      <c r="DF18" s="68"/>
      <c r="DG18" s="68"/>
      <c r="DH18" s="68"/>
      <c r="DI18" s="68"/>
      <c r="DJ18" s="68"/>
      <c r="DK18" s="68"/>
      <c r="DL18" s="68"/>
      <c r="DM18" s="68"/>
      <c r="DN18" s="68"/>
      <c r="DO18" s="68"/>
      <c r="DP18" s="68"/>
      <c r="DQ18" s="68"/>
      <c r="DR18" s="68"/>
      <c r="DS18" s="68"/>
      <c r="DT18" s="68"/>
      <c r="DU18" s="68"/>
      <c r="DV18" s="68"/>
      <c r="DW18" s="68"/>
      <c r="DX18" s="68"/>
      <c r="DY18" s="68"/>
      <c r="DZ18" s="68"/>
      <c r="EA18" s="68"/>
      <c r="EB18" s="68"/>
      <c r="EC18" s="68"/>
      <c r="ED18" s="68"/>
      <c r="EE18" s="68"/>
      <c r="EF18" s="68"/>
      <c r="EG18" s="68"/>
      <c r="EH18" s="68"/>
      <c r="EI18" s="68"/>
      <c r="EJ18" s="68"/>
      <c r="EK18" s="68"/>
      <c r="EL18" s="68"/>
      <c r="EM18" s="68"/>
      <c r="EN18" s="68"/>
      <c r="EO18" s="68"/>
      <c r="EP18" s="68"/>
      <c r="EQ18" s="68"/>
      <c r="ER18" s="68"/>
      <c r="ES18" s="68"/>
      <c r="ET18" s="68"/>
      <c r="EU18" s="68"/>
      <c r="EV18" s="68"/>
      <c r="EW18" s="68"/>
      <c r="EX18" s="68"/>
      <c r="EY18" s="68"/>
      <c r="EZ18" s="68"/>
      <c r="FA18" s="68"/>
      <c r="FB18" s="68"/>
      <c r="FC18" s="68"/>
      <c r="FD18" s="68"/>
      <c r="FE18" s="68"/>
      <c r="FF18" s="68"/>
      <c r="FG18" s="68"/>
      <c r="FH18" s="68"/>
      <c r="FI18" s="68"/>
      <c r="FJ18" s="68"/>
      <c r="FK18" s="68"/>
      <c r="FL18" s="68"/>
      <c r="FM18" s="68"/>
      <c r="FN18" s="68"/>
      <c r="FO18" s="68"/>
      <c r="FP18" s="68"/>
      <c r="FQ18" s="68"/>
      <c r="FR18" s="68"/>
      <c r="FS18" s="68"/>
      <c r="FT18" s="68"/>
      <c r="FU18" s="68"/>
      <c r="FV18" s="68"/>
      <c r="FW18" s="68"/>
      <c r="FX18" s="68"/>
      <c r="FY18" s="68"/>
      <c r="FZ18" s="68"/>
      <c r="GA18" s="68"/>
      <c r="GB18" s="68"/>
      <c r="GC18" s="68"/>
      <c r="GD18" s="68"/>
      <c r="GE18" s="68"/>
      <c r="GF18" s="68"/>
      <c r="GG18" s="68"/>
      <c r="GH18" s="68"/>
      <c r="GI18" s="68"/>
      <c r="GJ18" s="68"/>
      <c r="GK18" s="68"/>
      <c r="GL18" s="68"/>
      <c r="GM18" s="68"/>
      <c r="GN18" s="68"/>
      <c r="GO18" s="68"/>
      <c r="GP18" s="68"/>
      <c r="GQ18" s="68"/>
      <c r="GR18" s="68"/>
      <c r="GS18" s="68"/>
      <c r="GT18" s="68"/>
      <c r="GU18" s="68"/>
      <c r="GV18" s="68"/>
      <c r="GW18" s="68"/>
      <c r="GX18" s="68"/>
      <c r="GY18" s="68"/>
      <c r="GZ18" s="68"/>
      <c r="HA18" s="68"/>
      <c r="HB18" s="68"/>
      <c r="HC18" s="68"/>
      <c r="HD18" s="68"/>
      <c r="HE18" s="68"/>
      <c r="HF18" s="68"/>
      <c r="HG18" s="68"/>
      <c r="HH18" s="68"/>
      <c r="HI18" s="68"/>
      <c r="HJ18" s="68"/>
      <c r="HK18" s="68"/>
      <c r="HL18" s="68"/>
      <c r="HM18" s="68"/>
      <c r="HN18" s="68"/>
      <c r="HO18" s="68"/>
      <c r="HP18" s="68"/>
      <c r="HQ18" s="68"/>
      <c r="HR18" s="68"/>
      <c r="HS18" s="68"/>
      <c r="HT18" s="68"/>
      <c r="HU18" s="68"/>
      <c r="HV18" s="68"/>
      <c r="HW18" s="68"/>
      <c r="HX18" s="68"/>
      <c r="HY18" s="68"/>
      <c r="HZ18" s="68"/>
      <c r="IA18" s="68"/>
      <c r="IB18" s="68"/>
      <c r="IC18" s="68"/>
      <c r="ID18" s="68"/>
      <c r="IE18" s="68"/>
      <c r="IF18" s="68"/>
      <c r="IG18" s="68"/>
      <c r="IH18" s="68"/>
      <c r="II18" s="68"/>
      <c r="IJ18" s="68"/>
      <c r="IK18" s="68"/>
      <c r="IL18" s="68"/>
      <c r="IM18" s="68"/>
      <c r="IN18" s="68"/>
      <c r="IO18" s="68"/>
      <c r="IP18" s="68"/>
      <c r="IQ18" s="68"/>
      <c r="IR18" s="68"/>
      <c r="IS18" s="68"/>
      <c r="IT18" s="68"/>
      <c r="IU18" s="68"/>
      <c r="IV18" s="68"/>
    </row>
    <row r="19" spans="1:256" s="14" customFormat="1" x14ac:dyDescent="0.2">
      <c r="A19" s="36"/>
      <c r="B19" s="36"/>
      <c r="C19" s="64"/>
      <c r="D19" s="74"/>
      <c r="E19" s="49"/>
      <c r="F19" s="52"/>
      <c r="G19" s="123"/>
      <c r="H19" s="52"/>
      <c r="I19" s="92"/>
      <c r="J19" s="52"/>
      <c r="K19" s="123"/>
      <c r="L19" s="52"/>
      <c r="M19" s="93"/>
      <c r="N19" s="99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68"/>
      <c r="AY19" s="68"/>
      <c r="AZ19" s="68"/>
      <c r="BA19" s="68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68"/>
      <c r="CA19" s="68"/>
      <c r="CB19" s="68"/>
      <c r="CC19" s="68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68"/>
      <c r="CO19" s="68"/>
      <c r="CP19" s="68"/>
      <c r="CQ19" s="68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68"/>
      <c r="DC19" s="68"/>
      <c r="DD19" s="68"/>
      <c r="DE19" s="68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68"/>
      <c r="DQ19" s="68"/>
      <c r="DR19" s="68"/>
      <c r="DS19" s="68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68"/>
      <c r="EE19" s="68"/>
      <c r="EF19" s="68"/>
      <c r="EG19" s="68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68"/>
      <c r="ES19" s="68"/>
      <c r="ET19" s="68"/>
      <c r="EU19" s="68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68"/>
      <c r="FG19" s="68"/>
      <c r="FH19" s="68"/>
      <c r="FI19" s="68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68"/>
      <c r="FU19" s="68"/>
      <c r="FV19" s="68"/>
      <c r="FW19" s="68"/>
      <c r="FX19" s="68"/>
      <c r="FY19" s="68"/>
      <c r="FZ19" s="68"/>
      <c r="GA19" s="68"/>
      <c r="GB19" s="68"/>
      <c r="GC19" s="68"/>
      <c r="GD19" s="68"/>
      <c r="GE19" s="68"/>
      <c r="GF19" s="68"/>
      <c r="GG19" s="68"/>
      <c r="GH19" s="68"/>
      <c r="GI19" s="68"/>
      <c r="GJ19" s="68"/>
      <c r="GK19" s="68"/>
      <c r="GL19" s="68"/>
      <c r="GM19" s="68"/>
      <c r="GN19" s="68"/>
      <c r="GO19" s="68"/>
      <c r="GP19" s="68"/>
      <c r="GQ19" s="68"/>
      <c r="GR19" s="68"/>
      <c r="GS19" s="68"/>
      <c r="GT19" s="68"/>
      <c r="GU19" s="68"/>
      <c r="GV19" s="68"/>
      <c r="GW19" s="68"/>
      <c r="GX19" s="68"/>
      <c r="GY19" s="68"/>
      <c r="GZ19" s="68"/>
      <c r="HA19" s="68"/>
      <c r="HB19" s="68"/>
      <c r="HC19" s="68"/>
      <c r="HD19" s="68"/>
      <c r="HE19" s="68"/>
      <c r="HF19" s="68"/>
      <c r="HG19" s="68"/>
      <c r="HH19" s="68"/>
      <c r="HI19" s="68"/>
      <c r="HJ19" s="68"/>
      <c r="HK19" s="68"/>
      <c r="HL19" s="68"/>
      <c r="HM19" s="68"/>
      <c r="HN19" s="68"/>
      <c r="HO19" s="68"/>
      <c r="HP19" s="68"/>
      <c r="HQ19" s="68"/>
      <c r="HR19" s="68"/>
      <c r="HS19" s="68"/>
      <c r="HT19" s="68"/>
      <c r="HU19" s="68"/>
      <c r="HV19" s="68"/>
      <c r="HW19" s="68"/>
      <c r="HX19" s="68"/>
      <c r="HY19" s="68"/>
      <c r="HZ19" s="68"/>
      <c r="IA19" s="68"/>
      <c r="IB19" s="68"/>
      <c r="IC19" s="68"/>
      <c r="ID19" s="68"/>
      <c r="IE19" s="68"/>
      <c r="IF19" s="68"/>
      <c r="IG19" s="68"/>
      <c r="IH19" s="68"/>
      <c r="II19" s="68"/>
      <c r="IJ19" s="68"/>
      <c r="IK19" s="68"/>
      <c r="IL19" s="68"/>
      <c r="IM19" s="68"/>
      <c r="IN19" s="68"/>
      <c r="IO19" s="68"/>
      <c r="IP19" s="68"/>
      <c r="IQ19" s="68"/>
      <c r="IR19" s="68"/>
      <c r="IS19" s="68"/>
      <c r="IT19" s="68"/>
      <c r="IU19" s="68"/>
      <c r="IV19" s="68"/>
    </row>
    <row r="20" spans="1:256" s="14" customFormat="1" x14ac:dyDescent="0.2">
      <c r="A20" s="36" t="s">
        <v>87</v>
      </c>
      <c r="B20" s="36" t="s">
        <v>130</v>
      </c>
      <c r="C20" s="64"/>
      <c r="D20" s="74">
        <v>44104</v>
      </c>
      <c r="E20" s="49"/>
      <c r="F20" s="22">
        <v>349276.9</v>
      </c>
      <c r="G20" s="123">
        <f t="shared" ref="G20" si="4">+H20/F20</f>
        <v>1</v>
      </c>
      <c r="H20" s="22">
        <v>349276.9</v>
      </c>
      <c r="I20" s="92" t="s">
        <v>65</v>
      </c>
      <c r="J20" s="22">
        <v>4901.74</v>
      </c>
      <c r="K20" s="123">
        <f t="shared" si="3"/>
        <v>1</v>
      </c>
      <c r="L20" s="22">
        <v>4901.74</v>
      </c>
      <c r="M20" s="95"/>
      <c r="N20" s="99"/>
      <c r="O20" s="68"/>
      <c r="P20" s="68"/>
      <c r="Q20" s="68"/>
      <c r="R20" s="68"/>
      <c r="S20" s="68"/>
      <c r="T20" s="68"/>
      <c r="U20" s="68"/>
      <c r="V20" s="68"/>
      <c r="W20" s="68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68"/>
      <c r="AO20" s="68"/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68"/>
      <c r="BB20" s="68"/>
      <c r="BC20" s="68"/>
      <c r="BD20" s="68"/>
      <c r="BE20" s="68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8"/>
      <c r="BU20" s="68"/>
      <c r="BV20" s="68"/>
      <c r="BW20" s="68"/>
      <c r="BX20" s="68"/>
      <c r="BY20" s="68"/>
      <c r="BZ20" s="68"/>
      <c r="CA20" s="68"/>
      <c r="CB20" s="68"/>
      <c r="CC20" s="68"/>
      <c r="CD20" s="68"/>
      <c r="CE20" s="68"/>
      <c r="CF20" s="68"/>
      <c r="CG20" s="68"/>
      <c r="CH20" s="68"/>
      <c r="CI20" s="68"/>
      <c r="CJ20" s="68"/>
      <c r="CK20" s="68"/>
      <c r="CL20" s="68"/>
      <c r="CM20" s="68"/>
      <c r="CN20" s="68"/>
      <c r="CO20" s="68"/>
      <c r="CP20" s="68"/>
      <c r="CQ20" s="68"/>
      <c r="CR20" s="68"/>
      <c r="CS20" s="68"/>
      <c r="CT20" s="68"/>
      <c r="CU20" s="68"/>
      <c r="CV20" s="68"/>
      <c r="CW20" s="68"/>
      <c r="CX20" s="68"/>
      <c r="CY20" s="68"/>
      <c r="CZ20" s="68"/>
      <c r="DA20" s="68"/>
      <c r="DB20" s="68"/>
      <c r="DC20" s="68"/>
      <c r="DD20" s="68"/>
      <c r="DE20" s="68"/>
      <c r="DF20" s="68"/>
      <c r="DG20" s="68"/>
      <c r="DH20" s="68"/>
      <c r="DI20" s="68"/>
      <c r="DJ20" s="68"/>
      <c r="DK20" s="68"/>
      <c r="DL20" s="68"/>
      <c r="DM20" s="68"/>
      <c r="DN20" s="68"/>
      <c r="DO20" s="68"/>
      <c r="DP20" s="68"/>
      <c r="DQ20" s="68"/>
      <c r="DR20" s="68"/>
      <c r="DS20" s="68"/>
      <c r="DT20" s="68"/>
      <c r="DU20" s="68"/>
      <c r="DV20" s="68"/>
      <c r="DW20" s="68"/>
      <c r="DX20" s="68"/>
      <c r="DY20" s="68"/>
      <c r="DZ20" s="68"/>
      <c r="EA20" s="68"/>
      <c r="EB20" s="68"/>
      <c r="EC20" s="68"/>
      <c r="ED20" s="68"/>
      <c r="EE20" s="68"/>
      <c r="EF20" s="68"/>
      <c r="EG20" s="68"/>
      <c r="EH20" s="68"/>
      <c r="EI20" s="68"/>
      <c r="EJ20" s="68"/>
      <c r="EK20" s="68"/>
      <c r="EL20" s="68"/>
      <c r="EM20" s="68"/>
      <c r="EN20" s="68"/>
      <c r="EO20" s="68"/>
      <c r="EP20" s="68"/>
      <c r="EQ20" s="68"/>
      <c r="ER20" s="68"/>
      <c r="ES20" s="68"/>
      <c r="ET20" s="68"/>
      <c r="EU20" s="68"/>
      <c r="EV20" s="68"/>
      <c r="EW20" s="68"/>
      <c r="EX20" s="68"/>
      <c r="EY20" s="68"/>
      <c r="EZ20" s="68"/>
      <c r="FA20" s="68"/>
      <c r="FB20" s="68"/>
      <c r="FC20" s="68"/>
      <c r="FD20" s="68"/>
      <c r="FE20" s="68"/>
      <c r="FF20" s="68"/>
      <c r="FG20" s="68"/>
      <c r="FH20" s="68"/>
      <c r="FI20" s="68"/>
      <c r="FJ20" s="68"/>
      <c r="FK20" s="68"/>
      <c r="FL20" s="68"/>
      <c r="FM20" s="68"/>
      <c r="FN20" s="68"/>
      <c r="FO20" s="68"/>
      <c r="FP20" s="68"/>
      <c r="FQ20" s="68"/>
      <c r="FR20" s="68"/>
      <c r="FS20" s="68"/>
      <c r="FT20" s="68"/>
      <c r="FU20" s="68"/>
      <c r="FV20" s="68"/>
      <c r="FW20" s="68"/>
      <c r="FX20" s="68"/>
      <c r="FY20" s="68"/>
      <c r="FZ20" s="68"/>
      <c r="GA20" s="68"/>
      <c r="GB20" s="68"/>
      <c r="GC20" s="68"/>
      <c r="GD20" s="68"/>
      <c r="GE20" s="68"/>
      <c r="GF20" s="68"/>
      <c r="GG20" s="68"/>
      <c r="GH20" s="68"/>
      <c r="GI20" s="68"/>
      <c r="GJ20" s="68"/>
      <c r="GK20" s="68"/>
      <c r="GL20" s="68"/>
      <c r="GM20" s="68"/>
      <c r="GN20" s="68"/>
      <c r="GO20" s="68"/>
      <c r="GP20" s="68"/>
      <c r="GQ20" s="68"/>
      <c r="GR20" s="68"/>
      <c r="GS20" s="68"/>
      <c r="GT20" s="68"/>
      <c r="GU20" s="68"/>
      <c r="GV20" s="68"/>
      <c r="GW20" s="68"/>
      <c r="GX20" s="68"/>
      <c r="GY20" s="68"/>
      <c r="GZ20" s="68"/>
      <c r="HA20" s="68"/>
      <c r="HB20" s="68"/>
      <c r="HC20" s="68"/>
      <c r="HD20" s="68"/>
      <c r="HE20" s="68"/>
      <c r="HF20" s="68"/>
      <c r="HG20" s="68"/>
      <c r="HH20" s="68"/>
      <c r="HI20" s="68"/>
      <c r="HJ20" s="68"/>
      <c r="HK20" s="68"/>
      <c r="HL20" s="68"/>
      <c r="HM20" s="68"/>
      <c r="HN20" s="68"/>
      <c r="HO20" s="68"/>
      <c r="HP20" s="68"/>
      <c r="HQ20" s="68"/>
      <c r="HR20" s="68"/>
      <c r="HS20" s="68"/>
      <c r="HT20" s="68"/>
      <c r="HU20" s="68"/>
      <c r="HV20" s="68"/>
      <c r="HW20" s="68"/>
      <c r="HX20" s="68"/>
      <c r="HY20" s="68"/>
      <c r="HZ20" s="68"/>
      <c r="IA20" s="68"/>
      <c r="IB20" s="68"/>
      <c r="IC20" s="68"/>
      <c r="ID20" s="68"/>
      <c r="IE20" s="68"/>
      <c r="IF20" s="68"/>
      <c r="IG20" s="68"/>
      <c r="IH20" s="68"/>
      <c r="II20" s="68"/>
      <c r="IJ20" s="68"/>
      <c r="IK20" s="68"/>
      <c r="IL20" s="68"/>
      <c r="IM20" s="68"/>
      <c r="IN20" s="68"/>
      <c r="IO20" s="68"/>
      <c r="IP20" s="68"/>
      <c r="IQ20" s="68"/>
      <c r="IR20" s="68"/>
      <c r="IS20" s="68"/>
      <c r="IT20" s="68"/>
      <c r="IU20" s="68"/>
      <c r="IV20" s="68"/>
    </row>
    <row r="21" spans="1:256" s="14" customFormat="1" x14ac:dyDescent="0.2">
      <c r="A21" s="36"/>
      <c r="B21" s="36"/>
      <c r="C21" s="64"/>
      <c r="D21" s="74"/>
      <c r="E21" s="49"/>
      <c r="F21" s="52">
        <f>SUM(F20)</f>
        <v>349276.9</v>
      </c>
      <c r="G21" s="123"/>
      <c r="H21" s="52">
        <f>SUM(H20)</f>
        <v>349276.9</v>
      </c>
      <c r="I21" s="92"/>
      <c r="J21" s="52">
        <f>SUM(J20)</f>
        <v>4901.74</v>
      </c>
      <c r="K21" s="123"/>
      <c r="L21" s="52">
        <f>SUM(L20)</f>
        <v>4901.74</v>
      </c>
      <c r="M21" s="93"/>
      <c r="N21" s="99">
        <f>SUM(L21-H21)</f>
        <v>-344375.16000000003</v>
      </c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8"/>
      <c r="AQ21" s="68"/>
      <c r="AR21" s="68"/>
      <c r="AS21" s="68"/>
      <c r="AT21" s="68"/>
      <c r="AU21" s="68"/>
      <c r="AV21" s="68"/>
      <c r="AW21" s="68"/>
      <c r="AX21" s="68"/>
      <c r="AY21" s="68"/>
      <c r="AZ21" s="68"/>
      <c r="BA21" s="68"/>
      <c r="BB21" s="68"/>
      <c r="BC21" s="68"/>
      <c r="BD21" s="68"/>
      <c r="BE21" s="68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8"/>
      <c r="BU21" s="68"/>
      <c r="BV21" s="68"/>
      <c r="BW21" s="68"/>
      <c r="BX21" s="68"/>
      <c r="BY21" s="68"/>
      <c r="BZ21" s="68"/>
      <c r="CA21" s="68"/>
      <c r="CB21" s="68"/>
      <c r="CC21" s="68"/>
      <c r="CD21" s="68"/>
      <c r="CE21" s="68"/>
      <c r="CF21" s="68"/>
      <c r="CG21" s="68"/>
      <c r="CH21" s="68"/>
      <c r="CI21" s="68"/>
      <c r="CJ21" s="68"/>
      <c r="CK21" s="68"/>
      <c r="CL21" s="68"/>
      <c r="CM21" s="68"/>
      <c r="CN21" s="68"/>
      <c r="CO21" s="68"/>
      <c r="CP21" s="68"/>
      <c r="CQ21" s="68"/>
      <c r="CR21" s="68"/>
      <c r="CS21" s="68"/>
      <c r="CT21" s="68"/>
      <c r="CU21" s="68"/>
      <c r="CV21" s="68"/>
      <c r="CW21" s="68"/>
      <c r="CX21" s="68"/>
      <c r="CY21" s="68"/>
      <c r="CZ21" s="68"/>
      <c r="DA21" s="68"/>
      <c r="DB21" s="68"/>
      <c r="DC21" s="68"/>
      <c r="DD21" s="68"/>
      <c r="DE21" s="68"/>
      <c r="DF21" s="68"/>
      <c r="DG21" s="68"/>
      <c r="DH21" s="68"/>
      <c r="DI21" s="68"/>
      <c r="DJ21" s="68"/>
      <c r="DK21" s="68"/>
      <c r="DL21" s="68"/>
      <c r="DM21" s="68"/>
      <c r="DN21" s="68"/>
      <c r="DO21" s="68"/>
      <c r="DP21" s="68"/>
      <c r="DQ21" s="68"/>
      <c r="DR21" s="68"/>
      <c r="DS21" s="68"/>
      <c r="DT21" s="68"/>
      <c r="DU21" s="68"/>
      <c r="DV21" s="68"/>
      <c r="DW21" s="68"/>
      <c r="DX21" s="68"/>
      <c r="DY21" s="68"/>
      <c r="DZ21" s="68"/>
      <c r="EA21" s="68"/>
      <c r="EB21" s="68"/>
      <c r="EC21" s="68"/>
      <c r="ED21" s="68"/>
      <c r="EE21" s="68"/>
      <c r="EF21" s="68"/>
      <c r="EG21" s="68"/>
      <c r="EH21" s="68"/>
      <c r="EI21" s="68"/>
      <c r="EJ21" s="68"/>
      <c r="EK21" s="68"/>
      <c r="EL21" s="68"/>
      <c r="EM21" s="68"/>
      <c r="EN21" s="68"/>
      <c r="EO21" s="68"/>
      <c r="EP21" s="68"/>
      <c r="EQ21" s="68"/>
      <c r="ER21" s="68"/>
      <c r="ES21" s="68"/>
      <c r="ET21" s="68"/>
      <c r="EU21" s="68"/>
      <c r="EV21" s="68"/>
      <c r="EW21" s="68"/>
      <c r="EX21" s="68"/>
      <c r="EY21" s="68"/>
      <c r="EZ21" s="68"/>
      <c r="FA21" s="68"/>
      <c r="FB21" s="68"/>
      <c r="FC21" s="68"/>
      <c r="FD21" s="68"/>
      <c r="FE21" s="68"/>
      <c r="FF21" s="68"/>
      <c r="FG21" s="68"/>
      <c r="FH21" s="68"/>
      <c r="FI21" s="68"/>
      <c r="FJ21" s="68"/>
      <c r="FK21" s="68"/>
      <c r="FL21" s="68"/>
      <c r="FM21" s="68"/>
      <c r="FN21" s="68"/>
      <c r="FO21" s="68"/>
      <c r="FP21" s="68"/>
      <c r="FQ21" s="68"/>
      <c r="FR21" s="68"/>
      <c r="FS21" s="68"/>
      <c r="FT21" s="68"/>
      <c r="FU21" s="68"/>
      <c r="FV21" s="68"/>
      <c r="FW21" s="68"/>
      <c r="FX21" s="68"/>
      <c r="FY21" s="68"/>
      <c r="FZ21" s="68"/>
      <c r="GA21" s="68"/>
      <c r="GB21" s="68"/>
      <c r="GC21" s="68"/>
      <c r="GD21" s="68"/>
      <c r="GE21" s="68"/>
      <c r="GF21" s="68"/>
      <c r="GG21" s="68"/>
      <c r="GH21" s="68"/>
      <c r="GI21" s="68"/>
      <c r="GJ21" s="68"/>
      <c r="GK21" s="68"/>
      <c r="GL21" s="68"/>
      <c r="GM21" s="68"/>
      <c r="GN21" s="68"/>
      <c r="GO21" s="68"/>
      <c r="GP21" s="68"/>
      <c r="GQ21" s="68"/>
      <c r="GR21" s="68"/>
      <c r="GS21" s="68"/>
      <c r="GT21" s="68"/>
      <c r="GU21" s="68"/>
      <c r="GV21" s="68"/>
      <c r="GW21" s="68"/>
      <c r="GX21" s="68"/>
      <c r="GY21" s="68"/>
      <c r="GZ21" s="68"/>
      <c r="HA21" s="68"/>
      <c r="HB21" s="68"/>
      <c r="HC21" s="68"/>
      <c r="HD21" s="68"/>
      <c r="HE21" s="68"/>
      <c r="HF21" s="68"/>
      <c r="HG21" s="68"/>
      <c r="HH21" s="68"/>
      <c r="HI21" s="68"/>
      <c r="HJ21" s="68"/>
      <c r="HK21" s="68"/>
      <c r="HL21" s="68"/>
      <c r="HM21" s="68"/>
      <c r="HN21" s="68"/>
      <c r="HO21" s="68"/>
      <c r="HP21" s="68"/>
      <c r="HQ21" s="68"/>
      <c r="HR21" s="68"/>
      <c r="HS21" s="68"/>
      <c r="HT21" s="68"/>
      <c r="HU21" s="68"/>
      <c r="HV21" s="68"/>
      <c r="HW21" s="68"/>
      <c r="HX21" s="68"/>
      <c r="HY21" s="68"/>
      <c r="HZ21" s="68"/>
      <c r="IA21" s="68"/>
      <c r="IB21" s="68"/>
      <c r="IC21" s="68"/>
      <c r="ID21" s="68"/>
      <c r="IE21" s="68"/>
      <c r="IF21" s="68"/>
      <c r="IG21" s="68"/>
      <c r="IH21" s="68"/>
      <c r="II21" s="68"/>
      <c r="IJ21" s="68"/>
      <c r="IK21" s="68"/>
      <c r="IL21" s="68"/>
      <c r="IM21" s="68"/>
      <c r="IN21" s="68"/>
      <c r="IO21" s="68"/>
      <c r="IP21" s="68"/>
      <c r="IQ21" s="68"/>
      <c r="IR21" s="68"/>
      <c r="IS21" s="68"/>
      <c r="IT21" s="68"/>
      <c r="IU21" s="68"/>
      <c r="IV21" s="68"/>
    </row>
    <row r="22" spans="1:256" s="14" customFormat="1" x14ac:dyDescent="0.2">
      <c r="A22" s="36"/>
      <c r="B22" s="36"/>
      <c r="C22" s="64"/>
      <c r="D22" s="74"/>
      <c r="E22" s="49"/>
      <c r="F22" s="52"/>
      <c r="G22" s="123"/>
      <c r="H22" s="52"/>
      <c r="I22" s="92"/>
      <c r="J22" s="52"/>
      <c r="K22" s="123"/>
      <c r="L22" s="52"/>
      <c r="M22" s="93"/>
      <c r="N22" s="99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8"/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8"/>
      <c r="BE22" s="68"/>
      <c r="BF22" s="68"/>
      <c r="BG22" s="68"/>
      <c r="BH22" s="68"/>
      <c r="BI22" s="68"/>
      <c r="BJ22" s="68"/>
      <c r="BK22" s="68"/>
      <c r="BL22" s="68"/>
      <c r="BM22" s="68"/>
      <c r="BN22" s="68"/>
      <c r="BO22" s="68"/>
      <c r="BP22" s="68"/>
      <c r="BQ22" s="68"/>
      <c r="BR22" s="68"/>
      <c r="BS22" s="68"/>
      <c r="BT22" s="68"/>
      <c r="BU22" s="68"/>
      <c r="BV22" s="68"/>
      <c r="BW22" s="68"/>
      <c r="BX22" s="68"/>
      <c r="BY22" s="68"/>
      <c r="BZ22" s="68"/>
      <c r="CA22" s="68"/>
      <c r="CB22" s="68"/>
      <c r="CC22" s="68"/>
      <c r="CD22" s="68"/>
      <c r="CE22" s="68"/>
      <c r="CF22" s="68"/>
      <c r="CG22" s="68"/>
      <c r="CH22" s="68"/>
      <c r="CI22" s="68"/>
      <c r="CJ22" s="68"/>
      <c r="CK22" s="68"/>
      <c r="CL22" s="68"/>
      <c r="CM22" s="68"/>
      <c r="CN22" s="68"/>
      <c r="CO22" s="68"/>
      <c r="CP22" s="68"/>
      <c r="CQ22" s="68"/>
      <c r="CR22" s="68"/>
      <c r="CS22" s="68"/>
      <c r="CT22" s="68"/>
      <c r="CU22" s="68"/>
      <c r="CV22" s="68"/>
      <c r="CW22" s="68"/>
      <c r="CX22" s="68"/>
      <c r="CY22" s="68"/>
      <c r="CZ22" s="68"/>
      <c r="DA22" s="68"/>
      <c r="DB22" s="68"/>
      <c r="DC22" s="68"/>
      <c r="DD22" s="68"/>
      <c r="DE22" s="68"/>
      <c r="DF22" s="68"/>
      <c r="DG22" s="68"/>
      <c r="DH22" s="68"/>
      <c r="DI22" s="68"/>
      <c r="DJ22" s="68"/>
      <c r="DK22" s="68"/>
      <c r="DL22" s="68"/>
      <c r="DM22" s="68"/>
      <c r="DN22" s="68"/>
      <c r="DO22" s="68"/>
      <c r="DP22" s="68"/>
      <c r="DQ22" s="68"/>
      <c r="DR22" s="68"/>
      <c r="DS22" s="68"/>
      <c r="DT22" s="68"/>
      <c r="DU22" s="68"/>
      <c r="DV22" s="68"/>
      <c r="DW22" s="68"/>
      <c r="DX22" s="68"/>
      <c r="DY22" s="68"/>
      <c r="DZ22" s="68"/>
      <c r="EA22" s="68"/>
      <c r="EB22" s="68"/>
      <c r="EC22" s="68"/>
      <c r="ED22" s="68"/>
      <c r="EE22" s="68"/>
      <c r="EF22" s="68"/>
      <c r="EG22" s="68"/>
      <c r="EH22" s="68"/>
      <c r="EI22" s="68"/>
      <c r="EJ22" s="68"/>
      <c r="EK22" s="68"/>
      <c r="EL22" s="68"/>
      <c r="EM22" s="68"/>
      <c r="EN22" s="68"/>
      <c r="EO22" s="68"/>
      <c r="EP22" s="68"/>
      <c r="EQ22" s="68"/>
      <c r="ER22" s="68"/>
      <c r="ES22" s="68"/>
      <c r="ET22" s="68"/>
      <c r="EU22" s="68"/>
      <c r="EV22" s="68"/>
      <c r="EW22" s="68"/>
      <c r="EX22" s="68"/>
      <c r="EY22" s="68"/>
      <c r="EZ22" s="68"/>
      <c r="FA22" s="68"/>
      <c r="FB22" s="68"/>
      <c r="FC22" s="68"/>
      <c r="FD22" s="68"/>
      <c r="FE22" s="68"/>
      <c r="FF22" s="68"/>
      <c r="FG22" s="68"/>
      <c r="FH22" s="68"/>
      <c r="FI22" s="68"/>
      <c r="FJ22" s="68"/>
      <c r="FK22" s="68"/>
      <c r="FL22" s="68"/>
      <c r="FM22" s="68"/>
      <c r="FN22" s="68"/>
      <c r="FO22" s="68"/>
      <c r="FP22" s="68"/>
      <c r="FQ22" s="68"/>
      <c r="FR22" s="68"/>
      <c r="FS22" s="68"/>
      <c r="FT22" s="68"/>
      <c r="FU22" s="68"/>
      <c r="FV22" s="68"/>
      <c r="FW22" s="68"/>
      <c r="FX22" s="68"/>
      <c r="FY22" s="68"/>
      <c r="FZ22" s="68"/>
      <c r="GA22" s="68"/>
      <c r="GB22" s="68"/>
      <c r="GC22" s="68"/>
      <c r="GD22" s="68"/>
      <c r="GE22" s="68"/>
      <c r="GF22" s="68"/>
      <c r="GG22" s="68"/>
      <c r="GH22" s="68"/>
      <c r="GI22" s="68"/>
      <c r="GJ22" s="68"/>
      <c r="GK22" s="68"/>
      <c r="GL22" s="68"/>
      <c r="GM22" s="68"/>
      <c r="GN22" s="68"/>
      <c r="GO22" s="68"/>
      <c r="GP22" s="68"/>
      <c r="GQ22" s="68"/>
      <c r="GR22" s="68"/>
      <c r="GS22" s="68"/>
      <c r="GT22" s="68"/>
      <c r="GU22" s="68"/>
      <c r="GV22" s="68"/>
      <c r="GW22" s="68"/>
      <c r="GX22" s="68"/>
      <c r="GY22" s="68"/>
      <c r="GZ22" s="68"/>
      <c r="HA22" s="68"/>
      <c r="HB22" s="68"/>
      <c r="HC22" s="68"/>
      <c r="HD22" s="68"/>
      <c r="HE22" s="68"/>
      <c r="HF22" s="68"/>
      <c r="HG22" s="68"/>
      <c r="HH22" s="68"/>
      <c r="HI22" s="68"/>
      <c r="HJ22" s="68"/>
      <c r="HK22" s="68"/>
      <c r="HL22" s="68"/>
      <c r="HM22" s="68"/>
      <c r="HN22" s="68"/>
      <c r="HO22" s="68"/>
      <c r="HP22" s="68"/>
      <c r="HQ22" s="68"/>
      <c r="HR22" s="68"/>
      <c r="HS22" s="68"/>
      <c r="HT22" s="68"/>
      <c r="HU22" s="68"/>
      <c r="HV22" s="68"/>
      <c r="HW22" s="68"/>
      <c r="HX22" s="68"/>
      <c r="HY22" s="68"/>
      <c r="HZ22" s="68"/>
      <c r="IA22" s="68"/>
      <c r="IB22" s="68"/>
      <c r="IC22" s="68"/>
      <c r="ID22" s="68"/>
      <c r="IE22" s="68"/>
      <c r="IF22" s="68"/>
      <c r="IG22" s="68"/>
      <c r="IH22" s="68"/>
      <c r="II22" s="68"/>
      <c r="IJ22" s="68"/>
      <c r="IK22" s="68"/>
      <c r="IL22" s="68"/>
      <c r="IM22" s="68"/>
      <c r="IN22" s="68"/>
      <c r="IO22" s="68"/>
      <c r="IP22" s="68"/>
      <c r="IQ22" s="68"/>
      <c r="IR22" s="68"/>
      <c r="IS22" s="68"/>
      <c r="IT22" s="68"/>
      <c r="IU22" s="68"/>
      <c r="IV22" s="68"/>
    </row>
    <row r="23" spans="1:256" s="14" customFormat="1" x14ac:dyDescent="0.2">
      <c r="A23" s="36" t="s">
        <v>146</v>
      </c>
      <c r="B23" s="36" t="s">
        <v>130</v>
      </c>
      <c r="C23" s="64"/>
      <c r="D23" s="74">
        <v>44104</v>
      </c>
      <c r="E23" s="49"/>
      <c r="F23" s="22">
        <v>886665.5</v>
      </c>
      <c r="G23" s="123">
        <f t="shared" ref="G23" si="5">+H23/F23</f>
        <v>1</v>
      </c>
      <c r="H23" s="22">
        <v>886665.5</v>
      </c>
      <c r="I23" s="92" t="s">
        <v>65</v>
      </c>
      <c r="J23" s="22">
        <v>1137304.6000000001</v>
      </c>
      <c r="K23" s="123">
        <f t="shared" si="3"/>
        <v>1</v>
      </c>
      <c r="L23" s="22">
        <v>1137304.6000000001</v>
      </c>
      <c r="M23" s="93"/>
      <c r="N23" s="99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  <c r="AQ23" s="68"/>
      <c r="AR23" s="68"/>
      <c r="AS23" s="68"/>
      <c r="AT23" s="68"/>
      <c r="AU23" s="68"/>
      <c r="AV23" s="68"/>
      <c r="AW23" s="68"/>
      <c r="AX23" s="68"/>
      <c r="AY23" s="68"/>
      <c r="AZ23" s="68"/>
      <c r="BA23" s="68"/>
      <c r="BB23" s="68"/>
      <c r="BC23" s="68"/>
      <c r="BD23" s="68"/>
      <c r="BE23" s="68"/>
      <c r="BF23" s="68"/>
      <c r="BG23" s="68"/>
      <c r="BH23" s="68"/>
      <c r="BI23" s="68"/>
      <c r="BJ23" s="68"/>
      <c r="BK23" s="68"/>
      <c r="BL23" s="68"/>
      <c r="BM23" s="68"/>
      <c r="BN23" s="68"/>
      <c r="BO23" s="68"/>
      <c r="BP23" s="68"/>
      <c r="BQ23" s="68"/>
      <c r="BR23" s="68"/>
      <c r="BS23" s="68"/>
      <c r="BT23" s="68"/>
      <c r="BU23" s="68"/>
      <c r="BV23" s="68"/>
      <c r="BW23" s="68"/>
      <c r="BX23" s="68"/>
      <c r="BY23" s="68"/>
      <c r="BZ23" s="68"/>
      <c r="CA23" s="68"/>
      <c r="CB23" s="68"/>
      <c r="CC23" s="68"/>
      <c r="CD23" s="68"/>
      <c r="CE23" s="68"/>
      <c r="CF23" s="68"/>
      <c r="CG23" s="68"/>
      <c r="CH23" s="68"/>
      <c r="CI23" s="68"/>
      <c r="CJ23" s="68"/>
      <c r="CK23" s="68"/>
      <c r="CL23" s="68"/>
      <c r="CM23" s="68"/>
      <c r="CN23" s="68"/>
      <c r="CO23" s="68"/>
      <c r="CP23" s="68"/>
      <c r="CQ23" s="68"/>
      <c r="CR23" s="68"/>
      <c r="CS23" s="68"/>
      <c r="CT23" s="68"/>
      <c r="CU23" s="68"/>
      <c r="CV23" s="68"/>
      <c r="CW23" s="68"/>
      <c r="CX23" s="68"/>
      <c r="CY23" s="68"/>
      <c r="CZ23" s="68"/>
      <c r="DA23" s="68"/>
      <c r="DB23" s="68"/>
      <c r="DC23" s="68"/>
      <c r="DD23" s="68"/>
      <c r="DE23" s="68"/>
      <c r="DF23" s="68"/>
      <c r="DG23" s="68"/>
      <c r="DH23" s="68"/>
      <c r="DI23" s="68"/>
      <c r="DJ23" s="68"/>
      <c r="DK23" s="68"/>
      <c r="DL23" s="68"/>
      <c r="DM23" s="68"/>
      <c r="DN23" s="68"/>
      <c r="DO23" s="68"/>
      <c r="DP23" s="68"/>
      <c r="DQ23" s="68"/>
      <c r="DR23" s="68"/>
      <c r="DS23" s="68"/>
      <c r="DT23" s="68"/>
      <c r="DU23" s="68"/>
      <c r="DV23" s="68"/>
      <c r="DW23" s="68"/>
      <c r="DX23" s="68"/>
      <c r="DY23" s="68"/>
      <c r="DZ23" s="68"/>
      <c r="EA23" s="68"/>
      <c r="EB23" s="68"/>
      <c r="EC23" s="68"/>
      <c r="ED23" s="68"/>
      <c r="EE23" s="68"/>
      <c r="EF23" s="68"/>
      <c r="EG23" s="68"/>
      <c r="EH23" s="68"/>
      <c r="EI23" s="68"/>
      <c r="EJ23" s="68"/>
      <c r="EK23" s="68"/>
      <c r="EL23" s="68"/>
      <c r="EM23" s="68"/>
      <c r="EN23" s="68"/>
      <c r="EO23" s="68"/>
      <c r="EP23" s="68"/>
      <c r="EQ23" s="68"/>
      <c r="ER23" s="68"/>
      <c r="ES23" s="68"/>
      <c r="ET23" s="68"/>
      <c r="EU23" s="68"/>
      <c r="EV23" s="68"/>
      <c r="EW23" s="68"/>
      <c r="EX23" s="68"/>
      <c r="EY23" s="68"/>
      <c r="EZ23" s="68"/>
      <c r="FA23" s="68"/>
      <c r="FB23" s="68"/>
      <c r="FC23" s="68"/>
      <c r="FD23" s="68"/>
      <c r="FE23" s="68"/>
      <c r="FF23" s="68"/>
      <c r="FG23" s="68"/>
      <c r="FH23" s="68"/>
      <c r="FI23" s="68"/>
      <c r="FJ23" s="68"/>
      <c r="FK23" s="68"/>
      <c r="FL23" s="68"/>
      <c r="FM23" s="68"/>
      <c r="FN23" s="68"/>
      <c r="FO23" s="68"/>
      <c r="FP23" s="68"/>
      <c r="FQ23" s="68"/>
      <c r="FR23" s="68"/>
      <c r="FS23" s="68"/>
      <c r="FT23" s="68"/>
      <c r="FU23" s="68"/>
      <c r="FV23" s="68"/>
      <c r="FW23" s="68"/>
      <c r="FX23" s="68"/>
      <c r="FY23" s="68"/>
      <c r="FZ23" s="68"/>
      <c r="GA23" s="68"/>
      <c r="GB23" s="68"/>
      <c r="GC23" s="68"/>
      <c r="GD23" s="68"/>
      <c r="GE23" s="68"/>
      <c r="GF23" s="68"/>
      <c r="GG23" s="68"/>
      <c r="GH23" s="68"/>
      <c r="GI23" s="68"/>
      <c r="GJ23" s="68"/>
      <c r="GK23" s="68"/>
      <c r="GL23" s="68"/>
      <c r="GM23" s="68"/>
      <c r="GN23" s="68"/>
      <c r="GO23" s="68"/>
      <c r="GP23" s="68"/>
      <c r="GQ23" s="68"/>
      <c r="GR23" s="68"/>
      <c r="GS23" s="68"/>
      <c r="GT23" s="68"/>
      <c r="GU23" s="68"/>
      <c r="GV23" s="68"/>
      <c r="GW23" s="68"/>
      <c r="GX23" s="68"/>
      <c r="GY23" s="68"/>
      <c r="GZ23" s="68"/>
      <c r="HA23" s="68"/>
      <c r="HB23" s="68"/>
      <c r="HC23" s="68"/>
      <c r="HD23" s="68"/>
      <c r="HE23" s="68"/>
      <c r="HF23" s="68"/>
      <c r="HG23" s="68"/>
      <c r="HH23" s="68"/>
      <c r="HI23" s="68"/>
      <c r="HJ23" s="68"/>
      <c r="HK23" s="68"/>
      <c r="HL23" s="68"/>
      <c r="HM23" s="68"/>
      <c r="HN23" s="68"/>
      <c r="HO23" s="68"/>
      <c r="HP23" s="68"/>
      <c r="HQ23" s="68"/>
      <c r="HR23" s="68"/>
      <c r="HS23" s="68"/>
      <c r="HT23" s="68"/>
      <c r="HU23" s="68"/>
      <c r="HV23" s="68"/>
      <c r="HW23" s="68"/>
      <c r="HX23" s="68"/>
      <c r="HY23" s="68"/>
      <c r="HZ23" s="68"/>
      <c r="IA23" s="68"/>
      <c r="IB23" s="68"/>
      <c r="IC23" s="68"/>
      <c r="ID23" s="68"/>
      <c r="IE23" s="68"/>
      <c r="IF23" s="68"/>
      <c r="IG23" s="68"/>
      <c r="IH23" s="68"/>
      <c r="II23" s="68"/>
      <c r="IJ23" s="68"/>
      <c r="IK23" s="68"/>
      <c r="IL23" s="68"/>
      <c r="IM23" s="68"/>
      <c r="IN23" s="68"/>
      <c r="IO23" s="68"/>
      <c r="IP23" s="68"/>
      <c r="IQ23" s="68"/>
      <c r="IR23" s="68"/>
      <c r="IS23" s="68"/>
      <c r="IT23" s="68"/>
      <c r="IU23" s="68"/>
      <c r="IV23" s="68"/>
    </row>
    <row r="24" spans="1:256" s="14" customFormat="1" x14ac:dyDescent="0.2">
      <c r="A24" s="36"/>
      <c r="B24" s="36"/>
      <c r="C24" s="64"/>
      <c r="D24" s="74"/>
      <c r="E24" s="49"/>
      <c r="F24" s="52">
        <f>SUM(F23)</f>
        <v>886665.5</v>
      </c>
      <c r="G24" s="123"/>
      <c r="H24" s="52">
        <f>SUM(H23)</f>
        <v>886665.5</v>
      </c>
      <c r="I24" s="92"/>
      <c r="J24" s="52">
        <f>SUM(J23)</f>
        <v>1137304.6000000001</v>
      </c>
      <c r="K24" s="123"/>
      <c r="L24" s="52">
        <f>SUM(L23)</f>
        <v>1137304.6000000001</v>
      </c>
      <c r="M24" s="93"/>
      <c r="N24" s="99">
        <f t="shared" ref="N24" si="6">SUM(L24-H24)</f>
        <v>250639.10000000009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  <c r="AQ24" s="68"/>
      <c r="AR24" s="68"/>
      <c r="AS24" s="68"/>
      <c r="AT24" s="68"/>
      <c r="AU24" s="68"/>
      <c r="AV24" s="68"/>
      <c r="AW24" s="68"/>
      <c r="AX24" s="68"/>
      <c r="AY24" s="68"/>
      <c r="AZ24" s="68"/>
      <c r="BA24" s="68"/>
      <c r="BB24" s="68"/>
      <c r="BC24" s="68"/>
      <c r="BD24" s="68"/>
      <c r="BE24" s="68"/>
      <c r="BF24" s="68"/>
      <c r="BG24" s="68"/>
      <c r="BH24" s="68"/>
      <c r="BI24" s="68"/>
      <c r="BJ24" s="68"/>
      <c r="BK24" s="68"/>
      <c r="BL24" s="68"/>
      <c r="BM24" s="68"/>
      <c r="BN24" s="68"/>
      <c r="BO24" s="68"/>
      <c r="BP24" s="68"/>
      <c r="BQ24" s="68"/>
      <c r="BR24" s="68"/>
      <c r="BS24" s="68"/>
      <c r="BT24" s="68"/>
      <c r="BU24" s="68"/>
      <c r="BV24" s="68"/>
      <c r="BW24" s="68"/>
      <c r="BX24" s="68"/>
      <c r="BY24" s="68"/>
      <c r="BZ24" s="68"/>
      <c r="CA24" s="68"/>
      <c r="CB24" s="68"/>
      <c r="CC24" s="68"/>
      <c r="CD24" s="68"/>
      <c r="CE24" s="68"/>
      <c r="CF24" s="68"/>
      <c r="CG24" s="68"/>
      <c r="CH24" s="68"/>
      <c r="CI24" s="68"/>
      <c r="CJ24" s="68"/>
      <c r="CK24" s="68"/>
      <c r="CL24" s="68"/>
      <c r="CM24" s="68"/>
      <c r="CN24" s="68"/>
      <c r="CO24" s="68"/>
      <c r="CP24" s="68"/>
      <c r="CQ24" s="68"/>
      <c r="CR24" s="68"/>
      <c r="CS24" s="68"/>
      <c r="CT24" s="68"/>
      <c r="CU24" s="68"/>
      <c r="CV24" s="68"/>
      <c r="CW24" s="68"/>
      <c r="CX24" s="68"/>
      <c r="CY24" s="68"/>
      <c r="CZ24" s="68"/>
      <c r="DA24" s="68"/>
      <c r="DB24" s="68"/>
      <c r="DC24" s="68"/>
      <c r="DD24" s="68"/>
      <c r="DE24" s="68"/>
      <c r="DF24" s="68"/>
      <c r="DG24" s="68"/>
      <c r="DH24" s="68"/>
      <c r="DI24" s="68"/>
      <c r="DJ24" s="68"/>
      <c r="DK24" s="68"/>
      <c r="DL24" s="68"/>
      <c r="DM24" s="68"/>
      <c r="DN24" s="68"/>
      <c r="DO24" s="68"/>
      <c r="DP24" s="68"/>
      <c r="DQ24" s="68"/>
      <c r="DR24" s="68"/>
      <c r="DS24" s="68"/>
      <c r="DT24" s="68"/>
      <c r="DU24" s="68"/>
      <c r="DV24" s="68"/>
      <c r="DW24" s="68"/>
      <c r="DX24" s="68"/>
      <c r="DY24" s="68"/>
      <c r="DZ24" s="68"/>
      <c r="EA24" s="68"/>
      <c r="EB24" s="68"/>
      <c r="EC24" s="68"/>
      <c r="ED24" s="68"/>
      <c r="EE24" s="68"/>
      <c r="EF24" s="68"/>
      <c r="EG24" s="68"/>
      <c r="EH24" s="68"/>
      <c r="EI24" s="68"/>
      <c r="EJ24" s="68"/>
      <c r="EK24" s="68"/>
      <c r="EL24" s="68"/>
      <c r="EM24" s="68"/>
      <c r="EN24" s="68"/>
      <c r="EO24" s="68"/>
      <c r="EP24" s="68"/>
      <c r="EQ24" s="68"/>
      <c r="ER24" s="68"/>
      <c r="ES24" s="68"/>
      <c r="ET24" s="68"/>
      <c r="EU24" s="68"/>
      <c r="EV24" s="68"/>
      <c r="EW24" s="68"/>
      <c r="EX24" s="68"/>
      <c r="EY24" s="68"/>
      <c r="EZ24" s="68"/>
      <c r="FA24" s="68"/>
      <c r="FB24" s="68"/>
      <c r="FC24" s="68"/>
      <c r="FD24" s="68"/>
      <c r="FE24" s="68"/>
      <c r="FF24" s="68"/>
      <c r="FG24" s="68"/>
      <c r="FH24" s="68"/>
      <c r="FI24" s="68"/>
      <c r="FJ24" s="68"/>
      <c r="FK24" s="68"/>
      <c r="FL24" s="68"/>
      <c r="FM24" s="68"/>
      <c r="FN24" s="68"/>
      <c r="FO24" s="68"/>
      <c r="FP24" s="68"/>
      <c r="FQ24" s="68"/>
      <c r="FR24" s="68"/>
      <c r="FS24" s="68"/>
      <c r="FT24" s="68"/>
      <c r="FU24" s="68"/>
      <c r="FV24" s="68"/>
      <c r="FW24" s="68"/>
      <c r="FX24" s="68"/>
      <c r="FY24" s="68"/>
      <c r="FZ24" s="68"/>
      <c r="GA24" s="68"/>
      <c r="GB24" s="68"/>
      <c r="GC24" s="68"/>
      <c r="GD24" s="68"/>
      <c r="GE24" s="68"/>
      <c r="GF24" s="68"/>
      <c r="GG24" s="68"/>
      <c r="GH24" s="68"/>
      <c r="GI24" s="68"/>
      <c r="GJ24" s="68"/>
      <c r="GK24" s="68"/>
      <c r="GL24" s="68"/>
      <c r="GM24" s="68"/>
      <c r="GN24" s="68"/>
      <c r="GO24" s="68"/>
      <c r="GP24" s="68"/>
      <c r="GQ24" s="68"/>
      <c r="GR24" s="68"/>
      <c r="GS24" s="68"/>
      <c r="GT24" s="68"/>
      <c r="GU24" s="68"/>
      <c r="GV24" s="68"/>
      <c r="GW24" s="68"/>
      <c r="GX24" s="68"/>
      <c r="GY24" s="68"/>
      <c r="GZ24" s="68"/>
      <c r="HA24" s="68"/>
      <c r="HB24" s="68"/>
      <c r="HC24" s="68"/>
      <c r="HD24" s="68"/>
      <c r="HE24" s="68"/>
      <c r="HF24" s="68"/>
      <c r="HG24" s="68"/>
      <c r="HH24" s="68"/>
      <c r="HI24" s="68"/>
      <c r="HJ24" s="68"/>
      <c r="HK24" s="68"/>
      <c r="HL24" s="68"/>
      <c r="HM24" s="68"/>
      <c r="HN24" s="68"/>
      <c r="HO24" s="68"/>
      <c r="HP24" s="68"/>
      <c r="HQ24" s="68"/>
      <c r="HR24" s="68"/>
      <c r="HS24" s="68"/>
      <c r="HT24" s="68"/>
      <c r="HU24" s="68"/>
      <c r="HV24" s="68"/>
      <c r="HW24" s="68"/>
      <c r="HX24" s="68"/>
      <c r="HY24" s="68"/>
      <c r="HZ24" s="68"/>
      <c r="IA24" s="68"/>
      <c r="IB24" s="68"/>
      <c r="IC24" s="68"/>
      <c r="ID24" s="68"/>
      <c r="IE24" s="68"/>
      <c r="IF24" s="68"/>
      <c r="IG24" s="68"/>
      <c r="IH24" s="68"/>
      <c r="II24" s="68"/>
      <c r="IJ24" s="68"/>
      <c r="IK24" s="68"/>
      <c r="IL24" s="68"/>
      <c r="IM24" s="68"/>
      <c r="IN24" s="68"/>
      <c r="IO24" s="68"/>
      <c r="IP24" s="68"/>
      <c r="IQ24" s="68"/>
      <c r="IR24" s="68"/>
      <c r="IS24" s="68"/>
      <c r="IT24" s="68"/>
      <c r="IU24" s="68"/>
      <c r="IV24" s="68"/>
    </row>
    <row r="25" spans="1:256" s="14" customFormat="1" x14ac:dyDescent="0.2">
      <c r="A25" s="36"/>
      <c r="B25" s="36"/>
      <c r="C25" s="64"/>
      <c r="D25" s="74"/>
      <c r="E25" s="49"/>
      <c r="F25" s="52"/>
      <c r="G25" s="123"/>
      <c r="H25" s="52"/>
      <c r="I25" s="92"/>
      <c r="J25" s="52"/>
      <c r="K25" s="123"/>
      <c r="L25" s="52"/>
      <c r="M25" s="93"/>
      <c r="N25" s="99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68"/>
      <c r="AX25" s="68"/>
      <c r="AY25" s="68"/>
      <c r="AZ25" s="68"/>
      <c r="BA25" s="68"/>
      <c r="BB25" s="68"/>
      <c r="BC25" s="68"/>
      <c r="BD25" s="68"/>
      <c r="BE25" s="68"/>
      <c r="BF25" s="68"/>
      <c r="BG25" s="68"/>
      <c r="BH25" s="68"/>
      <c r="BI25" s="68"/>
      <c r="BJ25" s="68"/>
      <c r="BK25" s="68"/>
      <c r="BL25" s="68"/>
      <c r="BM25" s="68"/>
      <c r="BN25" s="68"/>
      <c r="BO25" s="68"/>
      <c r="BP25" s="68"/>
      <c r="BQ25" s="68"/>
      <c r="BR25" s="68"/>
      <c r="BS25" s="68"/>
      <c r="BT25" s="68"/>
      <c r="BU25" s="68"/>
      <c r="BV25" s="68"/>
      <c r="BW25" s="68"/>
      <c r="BX25" s="68"/>
      <c r="BY25" s="68"/>
      <c r="BZ25" s="68"/>
      <c r="CA25" s="68"/>
      <c r="CB25" s="68"/>
      <c r="CC25" s="68"/>
      <c r="CD25" s="68"/>
      <c r="CE25" s="68"/>
      <c r="CF25" s="68"/>
      <c r="CG25" s="68"/>
      <c r="CH25" s="68"/>
      <c r="CI25" s="68"/>
      <c r="CJ25" s="68"/>
      <c r="CK25" s="68"/>
      <c r="CL25" s="68"/>
      <c r="CM25" s="68"/>
      <c r="CN25" s="68"/>
      <c r="CO25" s="68"/>
      <c r="CP25" s="68"/>
      <c r="CQ25" s="68"/>
      <c r="CR25" s="68"/>
      <c r="CS25" s="68"/>
      <c r="CT25" s="68"/>
      <c r="CU25" s="68"/>
      <c r="CV25" s="68"/>
      <c r="CW25" s="68"/>
      <c r="CX25" s="68"/>
      <c r="CY25" s="68"/>
      <c r="CZ25" s="68"/>
      <c r="DA25" s="68"/>
      <c r="DB25" s="68"/>
      <c r="DC25" s="68"/>
      <c r="DD25" s="68"/>
      <c r="DE25" s="68"/>
      <c r="DF25" s="68"/>
      <c r="DG25" s="68"/>
      <c r="DH25" s="68"/>
      <c r="DI25" s="68"/>
      <c r="DJ25" s="68"/>
      <c r="DK25" s="68"/>
      <c r="DL25" s="68"/>
      <c r="DM25" s="68"/>
      <c r="DN25" s="68"/>
      <c r="DO25" s="68"/>
      <c r="DP25" s="68"/>
      <c r="DQ25" s="68"/>
      <c r="DR25" s="68"/>
      <c r="DS25" s="68"/>
      <c r="DT25" s="68"/>
      <c r="DU25" s="68"/>
      <c r="DV25" s="68"/>
      <c r="DW25" s="68"/>
      <c r="DX25" s="68"/>
      <c r="DY25" s="68"/>
      <c r="DZ25" s="68"/>
      <c r="EA25" s="68"/>
      <c r="EB25" s="68"/>
      <c r="EC25" s="68"/>
      <c r="ED25" s="68"/>
      <c r="EE25" s="68"/>
      <c r="EF25" s="68"/>
      <c r="EG25" s="68"/>
      <c r="EH25" s="68"/>
      <c r="EI25" s="68"/>
      <c r="EJ25" s="68"/>
      <c r="EK25" s="68"/>
      <c r="EL25" s="68"/>
      <c r="EM25" s="68"/>
      <c r="EN25" s="68"/>
      <c r="EO25" s="68"/>
      <c r="EP25" s="68"/>
      <c r="EQ25" s="68"/>
      <c r="ER25" s="68"/>
      <c r="ES25" s="68"/>
      <c r="ET25" s="68"/>
      <c r="EU25" s="68"/>
      <c r="EV25" s="68"/>
      <c r="EW25" s="68"/>
      <c r="EX25" s="68"/>
      <c r="EY25" s="68"/>
      <c r="EZ25" s="68"/>
      <c r="FA25" s="68"/>
      <c r="FB25" s="68"/>
      <c r="FC25" s="68"/>
      <c r="FD25" s="68"/>
      <c r="FE25" s="68"/>
      <c r="FF25" s="68"/>
      <c r="FG25" s="68"/>
      <c r="FH25" s="68"/>
      <c r="FI25" s="68"/>
      <c r="FJ25" s="68"/>
      <c r="FK25" s="68"/>
      <c r="FL25" s="68"/>
      <c r="FM25" s="68"/>
      <c r="FN25" s="68"/>
      <c r="FO25" s="68"/>
      <c r="FP25" s="68"/>
      <c r="FQ25" s="68"/>
      <c r="FR25" s="68"/>
      <c r="FS25" s="68"/>
      <c r="FT25" s="68"/>
      <c r="FU25" s="68"/>
      <c r="FV25" s="68"/>
      <c r="FW25" s="68"/>
      <c r="FX25" s="68"/>
      <c r="FY25" s="68"/>
      <c r="FZ25" s="68"/>
      <c r="GA25" s="68"/>
      <c r="GB25" s="68"/>
      <c r="GC25" s="68"/>
      <c r="GD25" s="68"/>
      <c r="GE25" s="68"/>
      <c r="GF25" s="68"/>
      <c r="GG25" s="68"/>
      <c r="GH25" s="68"/>
      <c r="GI25" s="68"/>
      <c r="GJ25" s="68"/>
      <c r="GK25" s="68"/>
      <c r="GL25" s="68"/>
      <c r="GM25" s="68"/>
      <c r="GN25" s="68"/>
      <c r="GO25" s="68"/>
      <c r="GP25" s="68"/>
      <c r="GQ25" s="68"/>
      <c r="GR25" s="68"/>
      <c r="GS25" s="68"/>
      <c r="GT25" s="68"/>
      <c r="GU25" s="68"/>
      <c r="GV25" s="68"/>
      <c r="GW25" s="68"/>
      <c r="GX25" s="68"/>
      <c r="GY25" s="68"/>
      <c r="GZ25" s="68"/>
      <c r="HA25" s="68"/>
      <c r="HB25" s="68"/>
      <c r="HC25" s="68"/>
      <c r="HD25" s="68"/>
      <c r="HE25" s="68"/>
      <c r="HF25" s="68"/>
      <c r="HG25" s="68"/>
      <c r="HH25" s="68"/>
      <c r="HI25" s="68"/>
      <c r="HJ25" s="68"/>
      <c r="HK25" s="68"/>
      <c r="HL25" s="68"/>
      <c r="HM25" s="68"/>
      <c r="HN25" s="68"/>
      <c r="HO25" s="68"/>
      <c r="HP25" s="68"/>
      <c r="HQ25" s="68"/>
      <c r="HR25" s="68"/>
      <c r="HS25" s="68"/>
      <c r="HT25" s="68"/>
      <c r="HU25" s="68"/>
      <c r="HV25" s="68"/>
      <c r="HW25" s="68"/>
      <c r="HX25" s="68"/>
      <c r="HY25" s="68"/>
      <c r="HZ25" s="68"/>
      <c r="IA25" s="68"/>
      <c r="IB25" s="68"/>
      <c r="IC25" s="68"/>
      <c r="ID25" s="68"/>
      <c r="IE25" s="68"/>
      <c r="IF25" s="68"/>
      <c r="IG25" s="68"/>
      <c r="IH25" s="68"/>
      <c r="II25" s="68"/>
      <c r="IJ25" s="68"/>
      <c r="IK25" s="68"/>
      <c r="IL25" s="68"/>
      <c r="IM25" s="68"/>
      <c r="IN25" s="68"/>
      <c r="IO25" s="68"/>
      <c r="IP25" s="68"/>
      <c r="IQ25" s="68"/>
      <c r="IR25" s="68"/>
      <c r="IS25" s="68"/>
      <c r="IT25" s="68"/>
      <c r="IU25" s="68"/>
      <c r="IV25" s="68"/>
    </row>
    <row r="26" spans="1:256" s="14" customFormat="1" x14ac:dyDescent="0.2">
      <c r="A26" s="36" t="s">
        <v>169</v>
      </c>
      <c r="B26" s="36" t="s">
        <v>130</v>
      </c>
      <c r="C26" s="64"/>
      <c r="D26" s="74">
        <v>44104</v>
      </c>
      <c r="E26" s="49"/>
      <c r="F26" s="52">
        <v>0</v>
      </c>
      <c r="G26" s="123"/>
      <c r="H26" s="52">
        <v>0</v>
      </c>
      <c r="I26" s="92"/>
      <c r="J26" s="22">
        <v>355163.33</v>
      </c>
      <c r="K26" s="123"/>
      <c r="L26" s="22">
        <v>355163.33</v>
      </c>
      <c r="M26" s="93"/>
      <c r="N26" s="99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68"/>
      <c r="AV26" s="68"/>
      <c r="AW26" s="68"/>
      <c r="AX26" s="68"/>
      <c r="AY26" s="68"/>
      <c r="AZ26" s="68"/>
      <c r="BA26" s="68"/>
      <c r="BB26" s="68"/>
      <c r="BC26" s="68"/>
      <c r="BD26" s="68"/>
      <c r="BE26" s="68"/>
      <c r="BF26" s="68"/>
      <c r="BG26" s="68"/>
      <c r="BH26" s="68"/>
      <c r="BI26" s="68"/>
      <c r="BJ26" s="68"/>
      <c r="BK26" s="68"/>
      <c r="BL26" s="68"/>
      <c r="BM26" s="68"/>
      <c r="BN26" s="68"/>
      <c r="BO26" s="68"/>
      <c r="BP26" s="68"/>
      <c r="BQ26" s="68"/>
      <c r="BR26" s="68"/>
      <c r="BS26" s="68"/>
      <c r="BT26" s="68"/>
      <c r="BU26" s="68"/>
      <c r="BV26" s="68"/>
      <c r="BW26" s="68"/>
      <c r="BX26" s="68"/>
      <c r="BY26" s="68"/>
      <c r="BZ26" s="68"/>
      <c r="CA26" s="68"/>
      <c r="CB26" s="68"/>
      <c r="CC26" s="68"/>
      <c r="CD26" s="68"/>
      <c r="CE26" s="68"/>
      <c r="CF26" s="68"/>
      <c r="CG26" s="68"/>
      <c r="CH26" s="68"/>
      <c r="CI26" s="68"/>
      <c r="CJ26" s="68"/>
      <c r="CK26" s="68"/>
      <c r="CL26" s="68"/>
      <c r="CM26" s="68"/>
      <c r="CN26" s="68"/>
      <c r="CO26" s="68"/>
      <c r="CP26" s="68"/>
      <c r="CQ26" s="68"/>
      <c r="CR26" s="68"/>
      <c r="CS26" s="68"/>
      <c r="CT26" s="68"/>
      <c r="CU26" s="68"/>
      <c r="CV26" s="68"/>
      <c r="CW26" s="68"/>
      <c r="CX26" s="68"/>
      <c r="CY26" s="68"/>
      <c r="CZ26" s="68"/>
      <c r="DA26" s="68"/>
      <c r="DB26" s="68"/>
      <c r="DC26" s="68"/>
      <c r="DD26" s="68"/>
      <c r="DE26" s="68"/>
      <c r="DF26" s="68"/>
      <c r="DG26" s="68"/>
      <c r="DH26" s="68"/>
      <c r="DI26" s="68"/>
      <c r="DJ26" s="68"/>
      <c r="DK26" s="68"/>
      <c r="DL26" s="68"/>
      <c r="DM26" s="68"/>
      <c r="DN26" s="68"/>
      <c r="DO26" s="68"/>
      <c r="DP26" s="68"/>
      <c r="DQ26" s="68"/>
      <c r="DR26" s="68"/>
      <c r="DS26" s="68"/>
      <c r="DT26" s="68"/>
      <c r="DU26" s="68"/>
      <c r="DV26" s="68"/>
      <c r="DW26" s="68"/>
      <c r="DX26" s="68"/>
      <c r="DY26" s="68"/>
      <c r="DZ26" s="68"/>
      <c r="EA26" s="68"/>
      <c r="EB26" s="68"/>
      <c r="EC26" s="68"/>
      <c r="ED26" s="68"/>
      <c r="EE26" s="68"/>
      <c r="EF26" s="68"/>
      <c r="EG26" s="68"/>
      <c r="EH26" s="68"/>
      <c r="EI26" s="68"/>
      <c r="EJ26" s="68"/>
      <c r="EK26" s="68"/>
      <c r="EL26" s="68"/>
      <c r="EM26" s="68"/>
      <c r="EN26" s="68"/>
      <c r="EO26" s="68"/>
      <c r="EP26" s="68"/>
      <c r="EQ26" s="68"/>
      <c r="ER26" s="68"/>
      <c r="ES26" s="68"/>
      <c r="ET26" s="68"/>
      <c r="EU26" s="68"/>
      <c r="EV26" s="68"/>
      <c r="EW26" s="68"/>
      <c r="EX26" s="68"/>
      <c r="EY26" s="68"/>
      <c r="EZ26" s="68"/>
      <c r="FA26" s="68"/>
      <c r="FB26" s="68"/>
      <c r="FC26" s="68"/>
      <c r="FD26" s="68"/>
      <c r="FE26" s="68"/>
      <c r="FF26" s="68"/>
      <c r="FG26" s="68"/>
      <c r="FH26" s="68"/>
      <c r="FI26" s="68"/>
      <c r="FJ26" s="68"/>
      <c r="FK26" s="68"/>
      <c r="FL26" s="68"/>
      <c r="FM26" s="68"/>
      <c r="FN26" s="68"/>
      <c r="FO26" s="68"/>
      <c r="FP26" s="68"/>
      <c r="FQ26" s="68"/>
      <c r="FR26" s="68"/>
      <c r="FS26" s="68"/>
      <c r="FT26" s="68"/>
      <c r="FU26" s="68"/>
      <c r="FV26" s="68"/>
      <c r="FW26" s="68"/>
      <c r="FX26" s="68"/>
      <c r="FY26" s="68"/>
      <c r="FZ26" s="68"/>
      <c r="GA26" s="68"/>
      <c r="GB26" s="68"/>
      <c r="GC26" s="68"/>
      <c r="GD26" s="68"/>
      <c r="GE26" s="68"/>
      <c r="GF26" s="68"/>
      <c r="GG26" s="68"/>
      <c r="GH26" s="68"/>
      <c r="GI26" s="68"/>
      <c r="GJ26" s="68"/>
      <c r="GK26" s="68"/>
      <c r="GL26" s="68"/>
      <c r="GM26" s="68"/>
      <c r="GN26" s="68"/>
      <c r="GO26" s="68"/>
      <c r="GP26" s="68"/>
      <c r="GQ26" s="68"/>
      <c r="GR26" s="68"/>
      <c r="GS26" s="68"/>
      <c r="GT26" s="68"/>
      <c r="GU26" s="68"/>
      <c r="GV26" s="68"/>
      <c r="GW26" s="68"/>
      <c r="GX26" s="68"/>
      <c r="GY26" s="68"/>
      <c r="GZ26" s="68"/>
      <c r="HA26" s="68"/>
      <c r="HB26" s="68"/>
      <c r="HC26" s="68"/>
      <c r="HD26" s="68"/>
      <c r="HE26" s="68"/>
      <c r="HF26" s="68"/>
      <c r="HG26" s="68"/>
      <c r="HH26" s="68"/>
      <c r="HI26" s="68"/>
      <c r="HJ26" s="68"/>
      <c r="HK26" s="68"/>
      <c r="HL26" s="68"/>
      <c r="HM26" s="68"/>
      <c r="HN26" s="68"/>
      <c r="HO26" s="68"/>
      <c r="HP26" s="68"/>
      <c r="HQ26" s="68"/>
      <c r="HR26" s="68"/>
      <c r="HS26" s="68"/>
      <c r="HT26" s="68"/>
      <c r="HU26" s="68"/>
      <c r="HV26" s="68"/>
      <c r="HW26" s="68"/>
      <c r="HX26" s="68"/>
      <c r="HY26" s="68"/>
      <c r="HZ26" s="68"/>
      <c r="IA26" s="68"/>
      <c r="IB26" s="68"/>
      <c r="IC26" s="68"/>
      <c r="ID26" s="68"/>
      <c r="IE26" s="68"/>
      <c r="IF26" s="68"/>
      <c r="IG26" s="68"/>
      <c r="IH26" s="68"/>
      <c r="II26" s="68"/>
      <c r="IJ26" s="68"/>
      <c r="IK26" s="68"/>
      <c r="IL26" s="68"/>
      <c r="IM26" s="68"/>
      <c r="IN26" s="68"/>
      <c r="IO26" s="68"/>
      <c r="IP26" s="68"/>
      <c r="IQ26" s="68"/>
      <c r="IR26" s="68"/>
      <c r="IS26" s="68"/>
      <c r="IT26" s="68"/>
      <c r="IU26" s="68"/>
      <c r="IV26" s="68"/>
    </row>
    <row r="27" spans="1:256" s="14" customFormat="1" x14ac:dyDescent="0.2">
      <c r="A27" s="36"/>
      <c r="B27" s="36"/>
      <c r="C27" s="64"/>
      <c r="D27" s="74"/>
      <c r="E27" s="49"/>
      <c r="F27" s="52"/>
      <c r="G27" s="123"/>
      <c r="H27" s="52"/>
      <c r="I27" s="92"/>
      <c r="J27" s="52">
        <f>SUM(J26)</f>
        <v>355163.33</v>
      </c>
      <c r="K27" s="123"/>
      <c r="L27" s="52">
        <f>SUM(L26)</f>
        <v>355163.33</v>
      </c>
      <c r="M27" s="93"/>
      <c r="N27" s="99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8"/>
      <c r="AQ27" s="68"/>
      <c r="AR27" s="68"/>
      <c r="AS27" s="68"/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  <c r="CM27" s="68"/>
      <c r="CN27" s="68"/>
      <c r="CO27" s="68"/>
      <c r="CP27" s="68"/>
      <c r="CQ27" s="68"/>
      <c r="CR27" s="68"/>
      <c r="CS27" s="68"/>
      <c r="CT27" s="68"/>
      <c r="CU27" s="68"/>
      <c r="CV27" s="68"/>
      <c r="CW27" s="68"/>
      <c r="CX27" s="68"/>
      <c r="CY27" s="68"/>
      <c r="CZ27" s="68"/>
      <c r="DA27" s="68"/>
      <c r="DB27" s="68"/>
      <c r="DC27" s="68"/>
      <c r="DD27" s="68"/>
      <c r="DE27" s="68"/>
      <c r="DF27" s="68"/>
      <c r="DG27" s="68"/>
      <c r="DH27" s="68"/>
      <c r="DI27" s="68"/>
      <c r="DJ27" s="68"/>
      <c r="DK27" s="68"/>
      <c r="DL27" s="68"/>
      <c r="DM27" s="68"/>
      <c r="DN27" s="68"/>
      <c r="DO27" s="68"/>
      <c r="DP27" s="68"/>
      <c r="DQ27" s="68"/>
      <c r="DR27" s="68"/>
      <c r="DS27" s="68"/>
      <c r="DT27" s="68"/>
      <c r="DU27" s="68"/>
      <c r="DV27" s="68"/>
      <c r="DW27" s="68"/>
      <c r="DX27" s="68"/>
      <c r="DY27" s="68"/>
      <c r="DZ27" s="68"/>
      <c r="EA27" s="68"/>
      <c r="EB27" s="68"/>
      <c r="EC27" s="68"/>
      <c r="ED27" s="68"/>
      <c r="EE27" s="68"/>
      <c r="EF27" s="68"/>
      <c r="EG27" s="68"/>
      <c r="EH27" s="68"/>
      <c r="EI27" s="68"/>
      <c r="EJ27" s="68"/>
      <c r="EK27" s="68"/>
      <c r="EL27" s="68"/>
      <c r="EM27" s="68"/>
      <c r="EN27" s="68"/>
      <c r="EO27" s="68"/>
      <c r="EP27" s="68"/>
      <c r="EQ27" s="68"/>
      <c r="ER27" s="68"/>
      <c r="ES27" s="68"/>
      <c r="ET27" s="68"/>
      <c r="EU27" s="68"/>
      <c r="EV27" s="68"/>
      <c r="EW27" s="68"/>
      <c r="EX27" s="68"/>
      <c r="EY27" s="68"/>
      <c r="EZ27" s="68"/>
      <c r="FA27" s="68"/>
      <c r="FB27" s="68"/>
      <c r="FC27" s="68"/>
      <c r="FD27" s="68"/>
      <c r="FE27" s="68"/>
      <c r="FF27" s="68"/>
      <c r="FG27" s="68"/>
      <c r="FH27" s="68"/>
      <c r="FI27" s="68"/>
      <c r="FJ27" s="68"/>
      <c r="FK27" s="68"/>
      <c r="FL27" s="68"/>
      <c r="FM27" s="68"/>
      <c r="FN27" s="68"/>
      <c r="FO27" s="68"/>
      <c r="FP27" s="68"/>
      <c r="FQ27" s="68"/>
      <c r="FR27" s="68"/>
      <c r="FS27" s="68"/>
      <c r="FT27" s="68"/>
      <c r="FU27" s="68"/>
      <c r="FV27" s="68"/>
      <c r="FW27" s="68"/>
      <c r="FX27" s="68"/>
      <c r="FY27" s="68"/>
      <c r="FZ27" s="68"/>
      <c r="GA27" s="68"/>
      <c r="GB27" s="68"/>
      <c r="GC27" s="68"/>
      <c r="GD27" s="68"/>
      <c r="GE27" s="68"/>
      <c r="GF27" s="68"/>
      <c r="GG27" s="68"/>
      <c r="GH27" s="68"/>
      <c r="GI27" s="68"/>
      <c r="GJ27" s="68"/>
      <c r="GK27" s="68"/>
      <c r="GL27" s="68"/>
      <c r="GM27" s="68"/>
      <c r="GN27" s="68"/>
      <c r="GO27" s="68"/>
      <c r="GP27" s="68"/>
      <c r="GQ27" s="68"/>
      <c r="GR27" s="68"/>
      <c r="GS27" s="68"/>
      <c r="GT27" s="68"/>
      <c r="GU27" s="68"/>
      <c r="GV27" s="68"/>
      <c r="GW27" s="68"/>
      <c r="GX27" s="68"/>
      <c r="GY27" s="68"/>
      <c r="GZ27" s="68"/>
      <c r="HA27" s="68"/>
      <c r="HB27" s="68"/>
      <c r="HC27" s="68"/>
      <c r="HD27" s="68"/>
      <c r="HE27" s="68"/>
      <c r="HF27" s="68"/>
      <c r="HG27" s="68"/>
      <c r="HH27" s="68"/>
      <c r="HI27" s="68"/>
      <c r="HJ27" s="68"/>
      <c r="HK27" s="68"/>
      <c r="HL27" s="68"/>
      <c r="HM27" s="68"/>
      <c r="HN27" s="68"/>
      <c r="HO27" s="68"/>
      <c r="HP27" s="68"/>
      <c r="HQ27" s="68"/>
      <c r="HR27" s="68"/>
      <c r="HS27" s="68"/>
      <c r="HT27" s="68"/>
      <c r="HU27" s="68"/>
      <c r="HV27" s="68"/>
      <c r="HW27" s="68"/>
      <c r="HX27" s="68"/>
      <c r="HY27" s="68"/>
      <c r="HZ27" s="68"/>
      <c r="IA27" s="68"/>
      <c r="IB27" s="68"/>
      <c r="IC27" s="68"/>
      <c r="ID27" s="68"/>
      <c r="IE27" s="68"/>
      <c r="IF27" s="68"/>
      <c r="IG27" s="68"/>
      <c r="IH27" s="68"/>
      <c r="II27" s="68"/>
      <c r="IJ27" s="68"/>
      <c r="IK27" s="68"/>
      <c r="IL27" s="68"/>
      <c r="IM27" s="68"/>
      <c r="IN27" s="68"/>
      <c r="IO27" s="68"/>
      <c r="IP27" s="68"/>
      <c r="IQ27" s="68"/>
      <c r="IR27" s="68"/>
      <c r="IS27" s="68"/>
      <c r="IT27" s="68"/>
      <c r="IU27" s="68"/>
      <c r="IV27" s="68"/>
    </row>
    <row r="28" spans="1:256" s="14" customFormat="1" x14ac:dyDescent="0.2">
      <c r="A28" s="36"/>
      <c r="B28" s="36"/>
      <c r="C28" s="64"/>
      <c r="D28" s="74"/>
      <c r="E28" s="49"/>
      <c r="F28" s="52"/>
      <c r="G28" s="123"/>
      <c r="H28" s="52"/>
      <c r="I28" s="92"/>
      <c r="J28" s="52"/>
      <c r="K28" s="123"/>
      <c r="L28" s="52"/>
      <c r="M28" s="93"/>
      <c r="N28" s="99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8"/>
      <c r="CP28" s="68"/>
      <c r="CQ28" s="68"/>
      <c r="CR28" s="68"/>
      <c r="CS28" s="68"/>
      <c r="CT28" s="68"/>
      <c r="CU28" s="68"/>
      <c r="CV28" s="68"/>
      <c r="CW28" s="68"/>
      <c r="CX28" s="68"/>
      <c r="CY28" s="68"/>
      <c r="CZ28" s="68"/>
      <c r="DA28" s="68"/>
      <c r="DB28" s="68"/>
      <c r="DC28" s="68"/>
      <c r="DD28" s="68"/>
      <c r="DE28" s="68"/>
      <c r="DF28" s="68"/>
      <c r="DG28" s="68"/>
      <c r="DH28" s="68"/>
      <c r="DI28" s="68"/>
      <c r="DJ28" s="68"/>
      <c r="DK28" s="68"/>
      <c r="DL28" s="68"/>
      <c r="DM28" s="68"/>
      <c r="DN28" s="68"/>
      <c r="DO28" s="68"/>
      <c r="DP28" s="68"/>
      <c r="DQ28" s="68"/>
      <c r="DR28" s="68"/>
      <c r="DS28" s="68"/>
      <c r="DT28" s="68"/>
      <c r="DU28" s="68"/>
      <c r="DV28" s="68"/>
      <c r="DW28" s="68"/>
      <c r="DX28" s="68"/>
      <c r="DY28" s="68"/>
      <c r="DZ28" s="68"/>
      <c r="EA28" s="68"/>
      <c r="EB28" s="68"/>
      <c r="EC28" s="68"/>
      <c r="ED28" s="68"/>
      <c r="EE28" s="68"/>
      <c r="EF28" s="68"/>
      <c r="EG28" s="68"/>
      <c r="EH28" s="68"/>
      <c r="EI28" s="68"/>
      <c r="EJ28" s="68"/>
      <c r="EK28" s="68"/>
      <c r="EL28" s="68"/>
      <c r="EM28" s="68"/>
      <c r="EN28" s="68"/>
      <c r="EO28" s="68"/>
      <c r="EP28" s="68"/>
      <c r="EQ28" s="68"/>
      <c r="ER28" s="68"/>
      <c r="ES28" s="68"/>
      <c r="ET28" s="68"/>
      <c r="EU28" s="68"/>
      <c r="EV28" s="68"/>
      <c r="EW28" s="68"/>
      <c r="EX28" s="68"/>
      <c r="EY28" s="68"/>
      <c r="EZ28" s="68"/>
      <c r="FA28" s="68"/>
      <c r="FB28" s="68"/>
      <c r="FC28" s="68"/>
      <c r="FD28" s="68"/>
      <c r="FE28" s="68"/>
      <c r="FF28" s="68"/>
      <c r="FG28" s="68"/>
      <c r="FH28" s="68"/>
      <c r="FI28" s="68"/>
      <c r="FJ28" s="68"/>
      <c r="FK28" s="68"/>
      <c r="FL28" s="68"/>
      <c r="FM28" s="68"/>
      <c r="FN28" s="68"/>
      <c r="FO28" s="68"/>
      <c r="FP28" s="68"/>
      <c r="FQ28" s="68"/>
      <c r="FR28" s="68"/>
      <c r="FS28" s="68"/>
      <c r="FT28" s="68"/>
      <c r="FU28" s="68"/>
      <c r="FV28" s="68"/>
      <c r="FW28" s="68"/>
      <c r="FX28" s="68"/>
      <c r="FY28" s="68"/>
      <c r="FZ28" s="68"/>
      <c r="GA28" s="68"/>
      <c r="GB28" s="68"/>
      <c r="GC28" s="68"/>
      <c r="GD28" s="68"/>
      <c r="GE28" s="68"/>
      <c r="GF28" s="68"/>
      <c r="GG28" s="68"/>
      <c r="GH28" s="68"/>
      <c r="GI28" s="68"/>
      <c r="GJ28" s="68"/>
      <c r="GK28" s="68"/>
      <c r="GL28" s="68"/>
      <c r="GM28" s="68"/>
      <c r="GN28" s="68"/>
      <c r="GO28" s="68"/>
      <c r="GP28" s="68"/>
      <c r="GQ28" s="68"/>
      <c r="GR28" s="68"/>
      <c r="GS28" s="68"/>
      <c r="GT28" s="68"/>
      <c r="GU28" s="68"/>
      <c r="GV28" s="68"/>
      <c r="GW28" s="68"/>
      <c r="GX28" s="68"/>
      <c r="GY28" s="68"/>
      <c r="GZ28" s="68"/>
      <c r="HA28" s="68"/>
      <c r="HB28" s="68"/>
      <c r="HC28" s="68"/>
      <c r="HD28" s="68"/>
      <c r="HE28" s="68"/>
      <c r="HF28" s="68"/>
      <c r="HG28" s="68"/>
      <c r="HH28" s="68"/>
      <c r="HI28" s="68"/>
      <c r="HJ28" s="68"/>
      <c r="HK28" s="68"/>
      <c r="HL28" s="68"/>
      <c r="HM28" s="68"/>
      <c r="HN28" s="68"/>
      <c r="HO28" s="68"/>
      <c r="HP28" s="68"/>
      <c r="HQ28" s="68"/>
      <c r="HR28" s="68"/>
      <c r="HS28" s="68"/>
      <c r="HT28" s="68"/>
      <c r="HU28" s="68"/>
      <c r="HV28" s="68"/>
      <c r="HW28" s="68"/>
      <c r="HX28" s="68"/>
      <c r="HY28" s="68"/>
      <c r="HZ28" s="68"/>
      <c r="IA28" s="68"/>
      <c r="IB28" s="68"/>
      <c r="IC28" s="68"/>
      <c r="ID28" s="68"/>
      <c r="IE28" s="68"/>
      <c r="IF28" s="68"/>
      <c r="IG28" s="68"/>
      <c r="IH28" s="68"/>
      <c r="II28" s="68"/>
      <c r="IJ28" s="68"/>
      <c r="IK28" s="68"/>
      <c r="IL28" s="68"/>
      <c r="IM28" s="68"/>
      <c r="IN28" s="68"/>
      <c r="IO28" s="68"/>
      <c r="IP28" s="68"/>
      <c r="IQ28" s="68"/>
      <c r="IR28" s="68"/>
      <c r="IS28" s="68"/>
      <c r="IT28" s="68"/>
      <c r="IU28" s="68"/>
      <c r="IV28" s="68"/>
    </row>
    <row r="29" spans="1:256" s="14" customFormat="1" x14ac:dyDescent="0.2">
      <c r="A29" s="36" t="s">
        <v>8</v>
      </c>
      <c r="B29" s="36" t="s">
        <v>130</v>
      </c>
      <c r="C29" s="64"/>
      <c r="D29" s="74">
        <v>44104</v>
      </c>
      <c r="E29" s="49"/>
      <c r="F29" s="22">
        <v>4630.95</v>
      </c>
      <c r="G29" s="123">
        <f t="shared" ref="G29" si="7">+H29/F29</f>
        <v>1</v>
      </c>
      <c r="H29" s="22">
        <v>4630.95</v>
      </c>
      <c r="I29" s="97" t="s">
        <v>65</v>
      </c>
      <c r="J29" s="22">
        <v>4633.7</v>
      </c>
      <c r="K29" s="123">
        <f t="shared" si="3"/>
        <v>1</v>
      </c>
      <c r="L29" s="22">
        <v>4633.7</v>
      </c>
      <c r="M29" s="95"/>
      <c r="N29" s="99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  <c r="AQ29" s="68"/>
      <c r="AR29" s="68"/>
      <c r="AS29" s="68"/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8"/>
      <c r="BT29" s="68"/>
      <c r="BU29" s="68"/>
      <c r="BV29" s="68"/>
      <c r="BW29" s="68"/>
      <c r="BX29" s="68"/>
      <c r="BY29" s="68"/>
      <c r="BZ29" s="68"/>
      <c r="CA29" s="68"/>
      <c r="CB29" s="68"/>
      <c r="CC29" s="68"/>
      <c r="CD29" s="68"/>
      <c r="CE29" s="68"/>
      <c r="CF29" s="68"/>
      <c r="CG29" s="68"/>
      <c r="CH29" s="68"/>
      <c r="CI29" s="68"/>
      <c r="CJ29" s="68"/>
      <c r="CK29" s="68"/>
      <c r="CL29" s="68"/>
      <c r="CM29" s="68"/>
      <c r="CN29" s="68"/>
      <c r="CO29" s="68"/>
      <c r="CP29" s="68"/>
      <c r="CQ29" s="68"/>
      <c r="CR29" s="68"/>
      <c r="CS29" s="68"/>
      <c r="CT29" s="68"/>
      <c r="CU29" s="68"/>
      <c r="CV29" s="68"/>
      <c r="CW29" s="68"/>
      <c r="CX29" s="68"/>
      <c r="CY29" s="68"/>
      <c r="CZ29" s="68"/>
      <c r="DA29" s="68"/>
      <c r="DB29" s="68"/>
      <c r="DC29" s="68"/>
      <c r="DD29" s="68"/>
      <c r="DE29" s="68"/>
      <c r="DF29" s="68"/>
      <c r="DG29" s="68"/>
      <c r="DH29" s="68"/>
      <c r="DI29" s="68"/>
      <c r="DJ29" s="68"/>
      <c r="DK29" s="68"/>
      <c r="DL29" s="68"/>
      <c r="DM29" s="68"/>
      <c r="DN29" s="68"/>
      <c r="DO29" s="68"/>
      <c r="DP29" s="68"/>
      <c r="DQ29" s="68"/>
      <c r="DR29" s="68"/>
      <c r="DS29" s="68"/>
      <c r="DT29" s="68"/>
      <c r="DU29" s="68"/>
      <c r="DV29" s="68"/>
      <c r="DW29" s="68"/>
      <c r="DX29" s="68"/>
      <c r="DY29" s="68"/>
      <c r="DZ29" s="68"/>
      <c r="EA29" s="68"/>
      <c r="EB29" s="68"/>
      <c r="EC29" s="68"/>
      <c r="ED29" s="68"/>
      <c r="EE29" s="68"/>
      <c r="EF29" s="68"/>
      <c r="EG29" s="68"/>
      <c r="EH29" s="68"/>
      <c r="EI29" s="68"/>
      <c r="EJ29" s="68"/>
      <c r="EK29" s="68"/>
      <c r="EL29" s="68"/>
      <c r="EM29" s="68"/>
      <c r="EN29" s="68"/>
      <c r="EO29" s="68"/>
      <c r="EP29" s="68"/>
      <c r="EQ29" s="68"/>
      <c r="ER29" s="68"/>
      <c r="ES29" s="68"/>
      <c r="ET29" s="68"/>
      <c r="EU29" s="68"/>
      <c r="EV29" s="68"/>
      <c r="EW29" s="68"/>
      <c r="EX29" s="68"/>
      <c r="EY29" s="68"/>
      <c r="EZ29" s="68"/>
      <c r="FA29" s="68"/>
      <c r="FB29" s="68"/>
      <c r="FC29" s="68"/>
      <c r="FD29" s="68"/>
      <c r="FE29" s="68"/>
      <c r="FF29" s="68"/>
      <c r="FG29" s="68"/>
      <c r="FH29" s="68"/>
      <c r="FI29" s="68"/>
      <c r="FJ29" s="68"/>
      <c r="FK29" s="68"/>
      <c r="FL29" s="68"/>
      <c r="FM29" s="68"/>
      <c r="FN29" s="68"/>
      <c r="FO29" s="68"/>
      <c r="FP29" s="68"/>
      <c r="FQ29" s="68"/>
      <c r="FR29" s="68"/>
      <c r="FS29" s="68"/>
      <c r="FT29" s="68"/>
      <c r="FU29" s="68"/>
      <c r="FV29" s="68"/>
      <c r="FW29" s="68"/>
      <c r="FX29" s="68"/>
      <c r="FY29" s="68"/>
      <c r="FZ29" s="68"/>
      <c r="GA29" s="68"/>
      <c r="GB29" s="68"/>
      <c r="GC29" s="68"/>
      <c r="GD29" s="68"/>
      <c r="GE29" s="68"/>
      <c r="GF29" s="68"/>
      <c r="GG29" s="68"/>
      <c r="GH29" s="68"/>
      <c r="GI29" s="68"/>
      <c r="GJ29" s="68"/>
      <c r="GK29" s="68"/>
      <c r="GL29" s="68"/>
      <c r="GM29" s="68"/>
      <c r="GN29" s="68"/>
      <c r="GO29" s="68"/>
      <c r="GP29" s="68"/>
      <c r="GQ29" s="68"/>
      <c r="GR29" s="68"/>
      <c r="GS29" s="68"/>
      <c r="GT29" s="68"/>
      <c r="GU29" s="68"/>
      <c r="GV29" s="68"/>
      <c r="GW29" s="68"/>
      <c r="GX29" s="68"/>
      <c r="GY29" s="68"/>
      <c r="GZ29" s="68"/>
      <c r="HA29" s="68"/>
      <c r="HB29" s="68"/>
      <c r="HC29" s="68"/>
      <c r="HD29" s="68"/>
      <c r="HE29" s="68"/>
      <c r="HF29" s="68"/>
      <c r="HG29" s="68"/>
      <c r="HH29" s="68"/>
      <c r="HI29" s="68"/>
      <c r="HJ29" s="68"/>
      <c r="HK29" s="68"/>
      <c r="HL29" s="68"/>
      <c r="HM29" s="68"/>
      <c r="HN29" s="68"/>
      <c r="HO29" s="68"/>
      <c r="HP29" s="68"/>
      <c r="HQ29" s="68"/>
      <c r="HR29" s="68"/>
      <c r="HS29" s="68"/>
      <c r="HT29" s="68"/>
      <c r="HU29" s="68"/>
      <c r="HV29" s="68"/>
      <c r="HW29" s="68"/>
      <c r="HX29" s="68"/>
      <c r="HY29" s="68"/>
      <c r="HZ29" s="68"/>
      <c r="IA29" s="68"/>
      <c r="IB29" s="68"/>
      <c r="IC29" s="68"/>
      <c r="ID29" s="68"/>
      <c r="IE29" s="68"/>
      <c r="IF29" s="68"/>
      <c r="IG29" s="68"/>
      <c r="IH29" s="68"/>
      <c r="II29" s="68"/>
      <c r="IJ29" s="68"/>
      <c r="IK29" s="68"/>
      <c r="IL29" s="68"/>
      <c r="IM29" s="68"/>
      <c r="IN29" s="68"/>
      <c r="IO29" s="68"/>
      <c r="IP29" s="68"/>
      <c r="IQ29" s="68"/>
      <c r="IR29" s="68"/>
      <c r="IS29" s="68"/>
      <c r="IT29" s="68"/>
      <c r="IU29" s="68"/>
      <c r="IV29" s="68"/>
    </row>
    <row r="30" spans="1:256" s="14" customFormat="1" x14ac:dyDescent="0.2">
      <c r="A30" s="36"/>
      <c r="B30" s="36"/>
      <c r="C30" s="64"/>
      <c r="D30" s="74"/>
      <c r="E30" s="49"/>
      <c r="F30" s="52">
        <f>SUM(F29)</f>
        <v>4630.95</v>
      </c>
      <c r="G30" s="123"/>
      <c r="H30" s="52">
        <f>SUM(H29)</f>
        <v>4630.95</v>
      </c>
      <c r="I30" s="92"/>
      <c r="J30" s="52">
        <f>SUM(J29)</f>
        <v>4633.7</v>
      </c>
      <c r="K30" s="123"/>
      <c r="L30" s="52">
        <f>SUM(L29)</f>
        <v>4633.7</v>
      </c>
      <c r="M30" s="93"/>
      <c r="N30" s="99">
        <f>SUM(L30-H30)</f>
        <v>2.75</v>
      </c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8"/>
      <c r="AN30" s="68"/>
      <c r="AO30" s="68"/>
      <c r="AP30" s="68"/>
      <c r="AQ30" s="68"/>
      <c r="AR30" s="68"/>
      <c r="AS30" s="68"/>
      <c r="AT30" s="68"/>
      <c r="AU30" s="68"/>
      <c r="AV30" s="68"/>
      <c r="AW30" s="68"/>
      <c r="AX30" s="68"/>
      <c r="AY30" s="68"/>
      <c r="AZ30" s="68"/>
      <c r="BA30" s="68"/>
      <c r="BB30" s="68"/>
      <c r="BC30" s="68"/>
      <c r="BD30" s="68"/>
      <c r="BE30" s="68"/>
      <c r="BF30" s="68"/>
      <c r="BG30" s="68"/>
      <c r="BH30" s="68"/>
      <c r="BI30" s="68"/>
      <c r="BJ30" s="68"/>
      <c r="BK30" s="68"/>
      <c r="BL30" s="68"/>
      <c r="BM30" s="68"/>
      <c r="BN30" s="68"/>
      <c r="BO30" s="68"/>
      <c r="BP30" s="68"/>
      <c r="BQ30" s="68"/>
      <c r="BR30" s="68"/>
      <c r="BS30" s="68"/>
      <c r="BT30" s="68"/>
      <c r="BU30" s="68"/>
      <c r="BV30" s="68"/>
      <c r="BW30" s="68"/>
      <c r="BX30" s="68"/>
      <c r="BY30" s="68"/>
      <c r="BZ30" s="68"/>
      <c r="CA30" s="68"/>
      <c r="CB30" s="68"/>
      <c r="CC30" s="68"/>
      <c r="CD30" s="68"/>
      <c r="CE30" s="68"/>
      <c r="CF30" s="68"/>
      <c r="CG30" s="68"/>
      <c r="CH30" s="68"/>
      <c r="CI30" s="68"/>
      <c r="CJ30" s="68"/>
      <c r="CK30" s="68"/>
      <c r="CL30" s="68"/>
      <c r="CM30" s="68"/>
      <c r="CN30" s="68"/>
      <c r="CO30" s="68"/>
      <c r="CP30" s="68"/>
      <c r="CQ30" s="68"/>
      <c r="CR30" s="68"/>
      <c r="CS30" s="68"/>
      <c r="CT30" s="68"/>
      <c r="CU30" s="68"/>
      <c r="CV30" s="68"/>
      <c r="CW30" s="68"/>
      <c r="CX30" s="68"/>
      <c r="CY30" s="68"/>
      <c r="CZ30" s="68"/>
      <c r="DA30" s="68"/>
      <c r="DB30" s="68"/>
      <c r="DC30" s="68"/>
      <c r="DD30" s="68"/>
      <c r="DE30" s="68"/>
      <c r="DF30" s="68"/>
      <c r="DG30" s="68"/>
      <c r="DH30" s="68"/>
      <c r="DI30" s="68"/>
      <c r="DJ30" s="68"/>
      <c r="DK30" s="68"/>
      <c r="DL30" s="68"/>
      <c r="DM30" s="68"/>
      <c r="DN30" s="68"/>
      <c r="DO30" s="68"/>
      <c r="DP30" s="68"/>
      <c r="DQ30" s="68"/>
      <c r="DR30" s="68"/>
      <c r="DS30" s="68"/>
      <c r="DT30" s="68"/>
      <c r="DU30" s="68"/>
      <c r="DV30" s="68"/>
      <c r="DW30" s="68"/>
      <c r="DX30" s="68"/>
      <c r="DY30" s="68"/>
      <c r="DZ30" s="68"/>
      <c r="EA30" s="68"/>
      <c r="EB30" s="68"/>
      <c r="EC30" s="68"/>
      <c r="ED30" s="68"/>
      <c r="EE30" s="68"/>
      <c r="EF30" s="68"/>
      <c r="EG30" s="68"/>
      <c r="EH30" s="68"/>
      <c r="EI30" s="68"/>
      <c r="EJ30" s="68"/>
      <c r="EK30" s="68"/>
      <c r="EL30" s="68"/>
      <c r="EM30" s="68"/>
      <c r="EN30" s="68"/>
      <c r="EO30" s="68"/>
      <c r="EP30" s="68"/>
      <c r="EQ30" s="68"/>
      <c r="ER30" s="68"/>
      <c r="ES30" s="68"/>
      <c r="ET30" s="68"/>
      <c r="EU30" s="68"/>
      <c r="EV30" s="68"/>
      <c r="EW30" s="68"/>
      <c r="EX30" s="68"/>
      <c r="EY30" s="68"/>
      <c r="EZ30" s="68"/>
      <c r="FA30" s="68"/>
      <c r="FB30" s="68"/>
      <c r="FC30" s="68"/>
      <c r="FD30" s="68"/>
      <c r="FE30" s="68"/>
      <c r="FF30" s="68"/>
      <c r="FG30" s="68"/>
      <c r="FH30" s="68"/>
      <c r="FI30" s="68"/>
      <c r="FJ30" s="68"/>
      <c r="FK30" s="68"/>
      <c r="FL30" s="68"/>
      <c r="FM30" s="68"/>
      <c r="FN30" s="68"/>
      <c r="FO30" s="68"/>
      <c r="FP30" s="68"/>
      <c r="FQ30" s="68"/>
      <c r="FR30" s="68"/>
      <c r="FS30" s="68"/>
      <c r="FT30" s="68"/>
      <c r="FU30" s="68"/>
      <c r="FV30" s="68"/>
      <c r="FW30" s="68"/>
      <c r="FX30" s="68"/>
      <c r="FY30" s="68"/>
      <c r="FZ30" s="68"/>
      <c r="GA30" s="68"/>
      <c r="GB30" s="68"/>
      <c r="GC30" s="68"/>
      <c r="GD30" s="68"/>
      <c r="GE30" s="68"/>
      <c r="GF30" s="68"/>
      <c r="GG30" s="68"/>
      <c r="GH30" s="68"/>
      <c r="GI30" s="68"/>
      <c r="GJ30" s="68"/>
      <c r="GK30" s="68"/>
      <c r="GL30" s="68"/>
      <c r="GM30" s="68"/>
      <c r="GN30" s="68"/>
      <c r="GO30" s="68"/>
      <c r="GP30" s="68"/>
      <c r="GQ30" s="68"/>
      <c r="GR30" s="68"/>
      <c r="GS30" s="68"/>
      <c r="GT30" s="68"/>
      <c r="GU30" s="68"/>
      <c r="GV30" s="68"/>
      <c r="GW30" s="68"/>
      <c r="GX30" s="68"/>
      <c r="GY30" s="68"/>
      <c r="GZ30" s="68"/>
      <c r="HA30" s="68"/>
      <c r="HB30" s="68"/>
      <c r="HC30" s="68"/>
      <c r="HD30" s="68"/>
      <c r="HE30" s="68"/>
      <c r="HF30" s="68"/>
      <c r="HG30" s="68"/>
      <c r="HH30" s="68"/>
      <c r="HI30" s="68"/>
      <c r="HJ30" s="68"/>
      <c r="HK30" s="68"/>
      <c r="HL30" s="68"/>
      <c r="HM30" s="68"/>
      <c r="HN30" s="68"/>
      <c r="HO30" s="68"/>
      <c r="HP30" s="68"/>
      <c r="HQ30" s="68"/>
      <c r="HR30" s="68"/>
      <c r="HS30" s="68"/>
      <c r="HT30" s="68"/>
      <c r="HU30" s="68"/>
      <c r="HV30" s="68"/>
      <c r="HW30" s="68"/>
      <c r="HX30" s="68"/>
      <c r="HY30" s="68"/>
      <c r="HZ30" s="68"/>
      <c r="IA30" s="68"/>
      <c r="IB30" s="68"/>
      <c r="IC30" s="68"/>
      <c r="ID30" s="68"/>
      <c r="IE30" s="68"/>
      <c r="IF30" s="68"/>
      <c r="IG30" s="68"/>
      <c r="IH30" s="68"/>
      <c r="II30" s="68"/>
      <c r="IJ30" s="68"/>
      <c r="IK30" s="68"/>
      <c r="IL30" s="68"/>
      <c r="IM30" s="68"/>
      <c r="IN30" s="68"/>
      <c r="IO30" s="68"/>
      <c r="IP30" s="68"/>
      <c r="IQ30" s="68"/>
      <c r="IR30" s="68"/>
      <c r="IS30" s="68"/>
      <c r="IT30" s="68"/>
      <c r="IU30" s="68"/>
      <c r="IV30" s="68"/>
    </row>
    <row r="31" spans="1:256" s="14" customFormat="1" x14ac:dyDescent="0.2">
      <c r="A31" s="36"/>
      <c r="B31" s="36"/>
      <c r="C31" s="64"/>
      <c r="D31" s="74"/>
      <c r="E31" s="49"/>
      <c r="F31" s="52"/>
      <c r="G31" s="123"/>
      <c r="H31" s="52"/>
      <c r="I31" s="92"/>
      <c r="J31" s="52"/>
      <c r="K31" s="123"/>
      <c r="L31" s="52"/>
      <c r="M31" s="93"/>
      <c r="N31" s="99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8"/>
      <c r="CS31" s="68"/>
      <c r="CT31" s="68"/>
      <c r="CU31" s="68"/>
      <c r="CV31" s="68"/>
      <c r="CW31" s="68"/>
      <c r="CX31" s="68"/>
      <c r="CY31" s="68"/>
      <c r="CZ31" s="68"/>
      <c r="DA31" s="68"/>
      <c r="DB31" s="68"/>
      <c r="DC31" s="68"/>
      <c r="DD31" s="68"/>
      <c r="DE31" s="68"/>
      <c r="DF31" s="68"/>
      <c r="DG31" s="68"/>
      <c r="DH31" s="68"/>
      <c r="DI31" s="68"/>
      <c r="DJ31" s="68"/>
      <c r="DK31" s="68"/>
      <c r="DL31" s="68"/>
      <c r="DM31" s="68"/>
      <c r="DN31" s="68"/>
      <c r="DO31" s="68"/>
      <c r="DP31" s="68"/>
      <c r="DQ31" s="68"/>
      <c r="DR31" s="68"/>
      <c r="DS31" s="68"/>
      <c r="DT31" s="68"/>
      <c r="DU31" s="68"/>
      <c r="DV31" s="68"/>
      <c r="DW31" s="68"/>
      <c r="DX31" s="68"/>
      <c r="DY31" s="68"/>
      <c r="DZ31" s="68"/>
      <c r="EA31" s="68"/>
      <c r="EB31" s="68"/>
      <c r="EC31" s="68"/>
      <c r="ED31" s="68"/>
      <c r="EE31" s="68"/>
      <c r="EF31" s="68"/>
      <c r="EG31" s="68"/>
      <c r="EH31" s="68"/>
      <c r="EI31" s="68"/>
      <c r="EJ31" s="68"/>
      <c r="EK31" s="68"/>
      <c r="EL31" s="68"/>
      <c r="EM31" s="68"/>
      <c r="EN31" s="68"/>
      <c r="EO31" s="68"/>
      <c r="EP31" s="68"/>
      <c r="EQ31" s="68"/>
      <c r="ER31" s="68"/>
      <c r="ES31" s="68"/>
      <c r="ET31" s="68"/>
      <c r="EU31" s="68"/>
      <c r="EV31" s="68"/>
      <c r="EW31" s="68"/>
      <c r="EX31" s="68"/>
      <c r="EY31" s="68"/>
      <c r="EZ31" s="68"/>
      <c r="FA31" s="68"/>
      <c r="FB31" s="68"/>
      <c r="FC31" s="68"/>
      <c r="FD31" s="68"/>
      <c r="FE31" s="68"/>
      <c r="FF31" s="68"/>
      <c r="FG31" s="68"/>
      <c r="FH31" s="68"/>
      <c r="FI31" s="68"/>
      <c r="FJ31" s="68"/>
      <c r="FK31" s="68"/>
      <c r="FL31" s="68"/>
      <c r="FM31" s="68"/>
      <c r="FN31" s="68"/>
      <c r="FO31" s="68"/>
      <c r="FP31" s="68"/>
      <c r="FQ31" s="68"/>
      <c r="FR31" s="68"/>
      <c r="FS31" s="68"/>
      <c r="FT31" s="68"/>
      <c r="FU31" s="68"/>
      <c r="FV31" s="68"/>
      <c r="FW31" s="68"/>
      <c r="FX31" s="68"/>
      <c r="FY31" s="68"/>
      <c r="FZ31" s="68"/>
      <c r="GA31" s="68"/>
      <c r="GB31" s="68"/>
      <c r="GC31" s="68"/>
      <c r="GD31" s="68"/>
      <c r="GE31" s="68"/>
      <c r="GF31" s="68"/>
      <c r="GG31" s="68"/>
      <c r="GH31" s="68"/>
      <c r="GI31" s="68"/>
      <c r="GJ31" s="68"/>
      <c r="GK31" s="68"/>
      <c r="GL31" s="68"/>
      <c r="GM31" s="68"/>
      <c r="GN31" s="68"/>
      <c r="GO31" s="68"/>
      <c r="GP31" s="68"/>
      <c r="GQ31" s="68"/>
      <c r="GR31" s="68"/>
      <c r="GS31" s="68"/>
      <c r="GT31" s="68"/>
      <c r="GU31" s="68"/>
      <c r="GV31" s="68"/>
      <c r="GW31" s="68"/>
      <c r="GX31" s="68"/>
      <c r="GY31" s="68"/>
      <c r="GZ31" s="68"/>
      <c r="HA31" s="68"/>
      <c r="HB31" s="68"/>
      <c r="HC31" s="68"/>
      <c r="HD31" s="68"/>
      <c r="HE31" s="68"/>
      <c r="HF31" s="68"/>
      <c r="HG31" s="68"/>
      <c r="HH31" s="68"/>
      <c r="HI31" s="68"/>
      <c r="HJ31" s="68"/>
      <c r="HK31" s="68"/>
      <c r="HL31" s="68"/>
      <c r="HM31" s="68"/>
      <c r="HN31" s="68"/>
      <c r="HO31" s="68"/>
      <c r="HP31" s="68"/>
      <c r="HQ31" s="68"/>
      <c r="HR31" s="68"/>
      <c r="HS31" s="68"/>
      <c r="HT31" s="68"/>
      <c r="HU31" s="68"/>
      <c r="HV31" s="68"/>
      <c r="HW31" s="68"/>
      <c r="HX31" s="68"/>
      <c r="HY31" s="68"/>
      <c r="HZ31" s="68"/>
      <c r="IA31" s="68"/>
      <c r="IB31" s="68"/>
      <c r="IC31" s="68"/>
      <c r="ID31" s="68"/>
      <c r="IE31" s="68"/>
      <c r="IF31" s="68"/>
      <c r="IG31" s="68"/>
      <c r="IH31" s="68"/>
      <c r="II31" s="68"/>
      <c r="IJ31" s="68"/>
      <c r="IK31" s="68"/>
      <c r="IL31" s="68"/>
      <c r="IM31" s="68"/>
      <c r="IN31" s="68"/>
      <c r="IO31" s="68"/>
      <c r="IP31" s="68"/>
      <c r="IQ31" s="68"/>
      <c r="IR31" s="68"/>
      <c r="IS31" s="68"/>
      <c r="IT31" s="68"/>
      <c r="IU31" s="68"/>
      <c r="IV31" s="68"/>
    </row>
    <row r="32" spans="1:256" s="14" customFormat="1" outlineLevel="1" x14ac:dyDescent="0.2">
      <c r="A32" s="36" t="s">
        <v>9</v>
      </c>
      <c r="B32" s="36" t="s">
        <v>130</v>
      </c>
      <c r="C32" s="47"/>
      <c r="D32" s="74">
        <v>44104</v>
      </c>
      <c r="E32" s="49"/>
      <c r="F32" s="53">
        <v>731812.9</v>
      </c>
      <c r="G32" s="124">
        <f>H32/F32</f>
        <v>1</v>
      </c>
      <c r="H32" s="53">
        <v>731812.9</v>
      </c>
      <c r="I32" s="97" t="s">
        <v>65</v>
      </c>
      <c r="J32" s="53">
        <v>728245.39</v>
      </c>
      <c r="K32" s="124">
        <f>L32/J32</f>
        <v>1</v>
      </c>
      <c r="L32" s="53">
        <v>728245.39</v>
      </c>
      <c r="M32" s="96"/>
      <c r="N32" s="99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8"/>
      <c r="AN32" s="68"/>
      <c r="AO32" s="68"/>
      <c r="AP32" s="68"/>
      <c r="AQ32" s="68"/>
      <c r="AR32" s="68"/>
      <c r="AS32" s="68"/>
      <c r="AT32" s="68"/>
      <c r="AU32" s="68"/>
      <c r="AV32" s="68"/>
      <c r="AW32" s="68"/>
      <c r="AX32" s="68"/>
      <c r="AY32" s="68"/>
      <c r="AZ32" s="68"/>
      <c r="BA32" s="68"/>
      <c r="BB32" s="68"/>
      <c r="BC32" s="68"/>
      <c r="BD32" s="68"/>
      <c r="BE32" s="68"/>
      <c r="BF32" s="68"/>
      <c r="BG32" s="68"/>
      <c r="BH32" s="68"/>
      <c r="BI32" s="68"/>
      <c r="BJ32" s="68"/>
      <c r="BK32" s="68"/>
      <c r="BL32" s="68"/>
      <c r="BM32" s="68"/>
      <c r="BN32" s="68"/>
      <c r="BO32" s="68"/>
      <c r="BP32" s="68"/>
      <c r="BQ32" s="68"/>
      <c r="BR32" s="68"/>
      <c r="BS32" s="68"/>
      <c r="BT32" s="68"/>
      <c r="BU32" s="68"/>
      <c r="BV32" s="68"/>
      <c r="BW32" s="68"/>
      <c r="BX32" s="68"/>
      <c r="BY32" s="68"/>
      <c r="BZ32" s="68"/>
      <c r="CA32" s="68"/>
      <c r="CB32" s="68"/>
      <c r="CC32" s="68"/>
      <c r="CD32" s="68"/>
      <c r="CE32" s="68"/>
      <c r="CF32" s="68"/>
      <c r="CG32" s="68"/>
      <c r="CH32" s="68"/>
      <c r="CI32" s="68"/>
      <c r="CJ32" s="68"/>
      <c r="CK32" s="68"/>
      <c r="CL32" s="68"/>
      <c r="CM32" s="68"/>
      <c r="CN32" s="68"/>
      <c r="CO32" s="68"/>
      <c r="CP32" s="68"/>
      <c r="CQ32" s="68"/>
      <c r="CR32" s="68"/>
      <c r="CS32" s="68"/>
      <c r="CT32" s="68"/>
      <c r="CU32" s="68"/>
      <c r="CV32" s="68"/>
      <c r="CW32" s="68"/>
      <c r="CX32" s="68"/>
      <c r="CY32" s="68"/>
      <c r="CZ32" s="68"/>
      <c r="DA32" s="68"/>
      <c r="DB32" s="68"/>
      <c r="DC32" s="68"/>
      <c r="DD32" s="68"/>
      <c r="DE32" s="68"/>
      <c r="DF32" s="68"/>
      <c r="DG32" s="68"/>
      <c r="DH32" s="68"/>
      <c r="DI32" s="68"/>
      <c r="DJ32" s="68"/>
      <c r="DK32" s="68"/>
      <c r="DL32" s="68"/>
      <c r="DM32" s="68"/>
      <c r="DN32" s="68"/>
      <c r="DO32" s="68"/>
      <c r="DP32" s="68"/>
      <c r="DQ32" s="68"/>
      <c r="DR32" s="68"/>
      <c r="DS32" s="68"/>
      <c r="DT32" s="68"/>
      <c r="DU32" s="68"/>
      <c r="DV32" s="68"/>
      <c r="DW32" s="68"/>
      <c r="DX32" s="68"/>
      <c r="DY32" s="68"/>
      <c r="DZ32" s="68"/>
      <c r="EA32" s="68"/>
      <c r="EB32" s="68"/>
      <c r="EC32" s="68"/>
      <c r="ED32" s="68"/>
      <c r="EE32" s="68"/>
      <c r="EF32" s="68"/>
      <c r="EG32" s="68"/>
      <c r="EH32" s="68"/>
      <c r="EI32" s="68"/>
      <c r="EJ32" s="68"/>
      <c r="EK32" s="68"/>
      <c r="EL32" s="68"/>
      <c r="EM32" s="68"/>
      <c r="EN32" s="68"/>
      <c r="EO32" s="68"/>
      <c r="EP32" s="68"/>
      <c r="EQ32" s="68"/>
      <c r="ER32" s="68"/>
      <c r="ES32" s="68"/>
      <c r="ET32" s="68"/>
      <c r="EU32" s="68"/>
      <c r="EV32" s="68"/>
      <c r="EW32" s="68"/>
      <c r="EX32" s="68"/>
      <c r="EY32" s="68"/>
      <c r="EZ32" s="68"/>
      <c r="FA32" s="68"/>
      <c r="FB32" s="68"/>
      <c r="FC32" s="68"/>
      <c r="FD32" s="68"/>
      <c r="FE32" s="68"/>
      <c r="FF32" s="68"/>
      <c r="FG32" s="68"/>
      <c r="FH32" s="68"/>
      <c r="FI32" s="68"/>
      <c r="FJ32" s="68"/>
      <c r="FK32" s="68"/>
      <c r="FL32" s="68"/>
      <c r="FM32" s="68"/>
      <c r="FN32" s="68"/>
      <c r="FO32" s="68"/>
      <c r="FP32" s="68"/>
      <c r="FQ32" s="68"/>
      <c r="FR32" s="68"/>
      <c r="FS32" s="68"/>
      <c r="FT32" s="68"/>
      <c r="FU32" s="68"/>
      <c r="FV32" s="68"/>
      <c r="FW32" s="68"/>
      <c r="FX32" s="68"/>
      <c r="FY32" s="68"/>
      <c r="FZ32" s="68"/>
      <c r="GA32" s="68"/>
      <c r="GB32" s="68"/>
      <c r="GC32" s="68"/>
      <c r="GD32" s="68"/>
      <c r="GE32" s="68"/>
      <c r="GF32" s="68"/>
      <c r="GG32" s="68"/>
      <c r="GH32" s="68"/>
      <c r="GI32" s="68"/>
      <c r="GJ32" s="68"/>
      <c r="GK32" s="68"/>
      <c r="GL32" s="68"/>
      <c r="GM32" s="68"/>
      <c r="GN32" s="68"/>
      <c r="GO32" s="68"/>
      <c r="GP32" s="68"/>
      <c r="GQ32" s="68"/>
      <c r="GR32" s="68"/>
      <c r="GS32" s="68"/>
      <c r="GT32" s="68"/>
      <c r="GU32" s="68"/>
      <c r="GV32" s="68"/>
      <c r="GW32" s="68"/>
      <c r="GX32" s="68"/>
      <c r="GY32" s="68"/>
      <c r="GZ32" s="68"/>
      <c r="HA32" s="68"/>
      <c r="HB32" s="68"/>
      <c r="HC32" s="68"/>
      <c r="HD32" s="68"/>
      <c r="HE32" s="68"/>
      <c r="HF32" s="68"/>
      <c r="HG32" s="68"/>
      <c r="HH32" s="68"/>
      <c r="HI32" s="68"/>
      <c r="HJ32" s="68"/>
      <c r="HK32" s="68"/>
      <c r="HL32" s="68"/>
      <c r="HM32" s="68"/>
      <c r="HN32" s="68"/>
      <c r="HO32" s="68"/>
      <c r="HP32" s="68"/>
      <c r="HQ32" s="68"/>
      <c r="HR32" s="68"/>
      <c r="HS32" s="68"/>
      <c r="HT32" s="68"/>
      <c r="HU32" s="68"/>
      <c r="HV32" s="68"/>
      <c r="HW32" s="68"/>
      <c r="HX32" s="68"/>
      <c r="HY32" s="68"/>
      <c r="HZ32" s="68"/>
      <c r="IA32" s="68"/>
      <c r="IB32" s="68"/>
      <c r="IC32" s="68"/>
      <c r="ID32" s="68"/>
      <c r="IE32" s="68"/>
      <c r="IF32" s="68"/>
      <c r="IG32" s="68"/>
      <c r="IH32" s="68"/>
      <c r="II32" s="68"/>
      <c r="IJ32" s="68"/>
      <c r="IK32" s="68"/>
      <c r="IL32" s="68"/>
      <c r="IM32" s="68"/>
      <c r="IN32" s="68"/>
      <c r="IO32" s="68"/>
      <c r="IP32" s="68"/>
      <c r="IQ32" s="68"/>
      <c r="IR32" s="68"/>
      <c r="IS32" s="68"/>
      <c r="IT32" s="68"/>
      <c r="IU32" s="68"/>
      <c r="IV32" s="68"/>
    </row>
    <row r="33" spans="1:256" s="14" customFormat="1" outlineLevel="1" x14ac:dyDescent="0.2">
      <c r="A33" s="36"/>
      <c r="B33" s="36" t="s">
        <v>158</v>
      </c>
      <c r="C33" s="47"/>
      <c r="D33" s="74">
        <v>44104</v>
      </c>
      <c r="E33" s="49"/>
      <c r="F33" s="53">
        <v>2002738.61</v>
      </c>
      <c r="G33" s="124"/>
      <c r="H33" s="53">
        <v>2002738.61</v>
      </c>
      <c r="I33" s="97" t="s">
        <v>65</v>
      </c>
      <c r="J33" s="53">
        <v>2003597.68</v>
      </c>
      <c r="K33" s="124"/>
      <c r="L33" s="53">
        <v>2003597.68</v>
      </c>
      <c r="M33" s="96"/>
      <c r="N33" s="99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8"/>
      <c r="AN33" s="68"/>
      <c r="AO33" s="68"/>
      <c r="AP33" s="68"/>
      <c r="AQ33" s="68"/>
      <c r="AR33" s="68"/>
      <c r="AS33" s="68"/>
      <c r="AT33" s="68"/>
      <c r="AU33" s="68"/>
      <c r="AV33" s="68"/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68"/>
      <c r="BQ33" s="68"/>
      <c r="BR33" s="68"/>
      <c r="BS33" s="68"/>
      <c r="BT33" s="68"/>
      <c r="BU33" s="68"/>
      <c r="BV33" s="68"/>
      <c r="BW33" s="68"/>
      <c r="BX33" s="68"/>
      <c r="BY33" s="68"/>
      <c r="BZ33" s="68"/>
      <c r="CA33" s="68"/>
      <c r="CB33" s="68"/>
      <c r="CC33" s="68"/>
      <c r="CD33" s="68"/>
      <c r="CE33" s="68"/>
      <c r="CF33" s="68"/>
      <c r="CG33" s="68"/>
      <c r="CH33" s="68"/>
      <c r="CI33" s="68"/>
      <c r="CJ33" s="68"/>
      <c r="CK33" s="68"/>
      <c r="CL33" s="68"/>
      <c r="CM33" s="68"/>
      <c r="CN33" s="68"/>
      <c r="CO33" s="68"/>
      <c r="CP33" s="68"/>
      <c r="CQ33" s="68"/>
      <c r="CR33" s="68"/>
      <c r="CS33" s="68"/>
      <c r="CT33" s="68"/>
      <c r="CU33" s="68"/>
      <c r="CV33" s="68"/>
      <c r="CW33" s="68"/>
      <c r="CX33" s="68"/>
      <c r="CY33" s="68"/>
      <c r="CZ33" s="68"/>
      <c r="DA33" s="68"/>
      <c r="DB33" s="68"/>
      <c r="DC33" s="68"/>
      <c r="DD33" s="68"/>
      <c r="DE33" s="68"/>
      <c r="DF33" s="68"/>
      <c r="DG33" s="68"/>
      <c r="DH33" s="68"/>
      <c r="DI33" s="68"/>
      <c r="DJ33" s="68"/>
      <c r="DK33" s="68"/>
      <c r="DL33" s="68"/>
      <c r="DM33" s="68"/>
      <c r="DN33" s="68"/>
      <c r="DO33" s="68"/>
      <c r="DP33" s="68"/>
      <c r="DQ33" s="68"/>
      <c r="DR33" s="68"/>
      <c r="DS33" s="68"/>
      <c r="DT33" s="68"/>
      <c r="DU33" s="68"/>
      <c r="DV33" s="68"/>
      <c r="DW33" s="68"/>
      <c r="DX33" s="68"/>
      <c r="DY33" s="68"/>
      <c r="DZ33" s="68"/>
      <c r="EA33" s="68"/>
      <c r="EB33" s="68"/>
      <c r="EC33" s="68"/>
      <c r="ED33" s="68"/>
      <c r="EE33" s="68"/>
      <c r="EF33" s="68"/>
      <c r="EG33" s="68"/>
      <c r="EH33" s="68"/>
      <c r="EI33" s="68"/>
      <c r="EJ33" s="68"/>
      <c r="EK33" s="68"/>
      <c r="EL33" s="68"/>
      <c r="EM33" s="68"/>
      <c r="EN33" s="68"/>
      <c r="EO33" s="68"/>
      <c r="EP33" s="68"/>
      <c r="EQ33" s="68"/>
      <c r="ER33" s="68"/>
      <c r="ES33" s="68"/>
      <c r="ET33" s="68"/>
      <c r="EU33" s="68"/>
      <c r="EV33" s="68"/>
      <c r="EW33" s="68"/>
      <c r="EX33" s="68"/>
      <c r="EY33" s="68"/>
      <c r="EZ33" s="68"/>
      <c r="FA33" s="68"/>
      <c r="FB33" s="68"/>
      <c r="FC33" s="68"/>
      <c r="FD33" s="68"/>
      <c r="FE33" s="68"/>
      <c r="FF33" s="68"/>
      <c r="FG33" s="68"/>
      <c r="FH33" s="68"/>
      <c r="FI33" s="68"/>
      <c r="FJ33" s="68"/>
      <c r="FK33" s="68"/>
      <c r="FL33" s="68"/>
      <c r="FM33" s="68"/>
      <c r="FN33" s="68"/>
      <c r="FO33" s="68"/>
      <c r="FP33" s="68"/>
      <c r="FQ33" s="68"/>
      <c r="FR33" s="68"/>
      <c r="FS33" s="68"/>
      <c r="FT33" s="68"/>
      <c r="FU33" s="68"/>
      <c r="FV33" s="68"/>
      <c r="FW33" s="68"/>
      <c r="FX33" s="68"/>
      <c r="FY33" s="68"/>
      <c r="FZ33" s="68"/>
      <c r="GA33" s="68"/>
      <c r="GB33" s="68"/>
      <c r="GC33" s="68"/>
      <c r="GD33" s="68"/>
      <c r="GE33" s="68"/>
      <c r="GF33" s="68"/>
      <c r="GG33" s="68"/>
      <c r="GH33" s="68"/>
      <c r="GI33" s="68"/>
      <c r="GJ33" s="68"/>
      <c r="GK33" s="68"/>
      <c r="GL33" s="68"/>
      <c r="GM33" s="68"/>
      <c r="GN33" s="68"/>
      <c r="GO33" s="68"/>
      <c r="GP33" s="68"/>
      <c r="GQ33" s="68"/>
      <c r="GR33" s="68"/>
      <c r="GS33" s="68"/>
      <c r="GT33" s="68"/>
      <c r="GU33" s="68"/>
      <c r="GV33" s="68"/>
      <c r="GW33" s="68"/>
      <c r="GX33" s="68"/>
      <c r="GY33" s="68"/>
      <c r="GZ33" s="68"/>
      <c r="HA33" s="68"/>
      <c r="HB33" s="68"/>
      <c r="HC33" s="68"/>
      <c r="HD33" s="68"/>
      <c r="HE33" s="68"/>
      <c r="HF33" s="68"/>
      <c r="HG33" s="68"/>
      <c r="HH33" s="68"/>
      <c r="HI33" s="68"/>
      <c r="HJ33" s="68"/>
      <c r="HK33" s="68"/>
      <c r="HL33" s="68"/>
      <c r="HM33" s="68"/>
      <c r="HN33" s="68"/>
      <c r="HO33" s="68"/>
      <c r="HP33" s="68"/>
      <c r="HQ33" s="68"/>
      <c r="HR33" s="68"/>
      <c r="HS33" s="68"/>
      <c r="HT33" s="68"/>
      <c r="HU33" s="68"/>
      <c r="HV33" s="68"/>
      <c r="HW33" s="68"/>
      <c r="HX33" s="68"/>
      <c r="HY33" s="68"/>
      <c r="HZ33" s="68"/>
      <c r="IA33" s="68"/>
      <c r="IB33" s="68"/>
      <c r="IC33" s="68"/>
      <c r="ID33" s="68"/>
      <c r="IE33" s="68"/>
      <c r="IF33" s="68"/>
      <c r="IG33" s="68"/>
      <c r="IH33" s="68"/>
      <c r="II33" s="68"/>
      <c r="IJ33" s="68"/>
      <c r="IK33" s="68"/>
      <c r="IL33" s="68"/>
      <c r="IM33" s="68"/>
      <c r="IN33" s="68"/>
      <c r="IO33" s="68"/>
      <c r="IP33" s="68"/>
      <c r="IQ33" s="68"/>
      <c r="IR33" s="68"/>
      <c r="IS33" s="68"/>
      <c r="IT33" s="68"/>
      <c r="IU33" s="68"/>
      <c r="IV33" s="68"/>
    </row>
    <row r="34" spans="1:256" s="14" customFormat="1" x14ac:dyDescent="0.2">
      <c r="A34" s="36"/>
      <c r="B34" s="36"/>
      <c r="C34" s="47"/>
      <c r="D34" s="47"/>
      <c r="E34" s="49"/>
      <c r="F34" s="52">
        <f>SUM(F32:F33)</f>
        <v>2734551.5100000002</v>
      </c>
      <c r="G34" s="124"/>
      <c r="H34" s="52">
        <f>SUM(H32:H33)</f>
        <v>2734551.5100000002</v>
      </c>
      <c r="I34" s="92"/>
      <c r="J34" s="52">
        <f>SUM(J32:J33)</f>
        <v>2731843.07</v>
      </c>
      <c r="K34" s="124"/>
      <c r="L34" s="52">
        <f>SUM(L32:L33)</f>
        <v>2731843.07</v>
      </c>
      <c r="M34" s="93"/>
      <c r="N34" s="99">
        <f>SUM(L34-H34)</f>
        <v>-2708.4400000004098</v>
      </c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8"/>
      <c r="BS34" s="68"/>
      <c r="BT34" s="68"/>
      <c r="BU34" s="68"/>
      <c r="BV34" s="68"/>
      <c r="BW34" s="68"/>
      <c r="BX34" s="68"/>
      <c r="BY34" s="68"/>
      <c r="BZ34" s="68"/>
      <c r="CA34" s="68"/>
      <c r="CB34" s="68"/>
      <c r="CC34" s="68"/>
      <c r="CD34" s="68"/>
      <c r="CE34" s="68"/>
      <c r="CF34" s="68"/>
      <c r="CG34" s="68"/>
      <c r="CH34" s="68"/>
      <c r="CI34" s="68"/>
      <c r="CJ34" s="68"/>
      <c r="CK34" s="68"/>
      <c r="CL34" s="68"/>
      <c r="CM34" s="68"/>
      <c r="CN34" s="68"/>
      <c r="CO34" s="68"/>
      <c r="CP34" s="68"/>
      <c r="CQ34" s="68"/>
      <c r="CR34" s="68"/>
      <c r="CS34" s="68"/>
      <c r="CT34" s="68"/>
      <c r="CU34" s="68"/>
      <c r="CV34" s="68"/>
      <c r="CW34" s="68"/>
      <c r="CX34" s="68"/>
      <c r="CY34" s="68"/>
      <c r="CZ34" s="68"/>
      <c r="DA34" s="68"/>
      <c r="DB34" s="68"/>
      <c r="DC34" s="68"/>
      <c r="DD34" s="68"/>
      <c r="DE34" s="68"/>
      <c r="DF34" s="68"/>
      <c r="DG34" s="68"/>
      <c r="DH34" s="68"/>
      <c r="DI34" s="68"/>
      <c r="DJ34" s="68"/>
      <c r="DK34" s="68"/>
      <c r="DL34" s="68"/>
      <c r="DM34" s="68"/>
      <c r="DN34" s="68"/>
      <c r="DO34" s="68"/>
      <c r="DP34" s="68"/>
      <c r="DQ34" s="68"/>
      <c r="DR34" s="68"/>
      <c r="DS34" s="68"/>
      <c r="DT34" s="68"/>
      <c r="DU34" s="68"/>
      <c r="DV34" s="68"/>
      <c r="DW34" s="68"/>
      <c r="DX34" s="68"/>
      <c r="DY34" s="68"/>
      <c r="DZ34" s="68"/>
      <c r="EA34" s="68"/>
      <c r="EB34" s="68"/>
      <c r="EC34" s="68"/>
      <c r="ED34" s="68"/>
      <c r="EE34" s="68"/>
      <c r="EF34" s="68"/>
      <c r="EG34" s="68"/>
      <c r="EH34" s="68"/>
      <c r="EI34" s="68"/>
      <c r="EJ34" s="68"/>
      <c r="EK34" s="68"/>
      <c r="EL34" s="68"/>
      <c r="EM34" s="68"/>
      <c r="EN34" s="68"/>
      <c r="EO34" s="68"/>
      <c r="EP34" s="68"/>
      <c r="EQ34" s="68"/>
      <c r="ER34" s="68"/>
      <c r="ES34" s="68"/>
      <c r="ET34" s="68"/>
      <c r="EU34" s="68"/>
      <c r="EV34" s="68"/>
      <c r="EW34" s="68"/>
      <c r="EX34" s="68"/>
      <c r="EY34" s="68"/>
      <c r="EZ34" s="68"/>
      <c r="FA34" s="68"/>
      <c r="FB34" s="68"/>
      <c r="FC34" s="68"/>
      <c r="FD34" s="68"/>
      <c r="FE34" s="68"/>
      <c r="FF34" s="68"/>
      <c r="FG34" s="68"/>
      <c r="FH34" s="68"/>
      <c r="FI34" s="68"/>
      <c r="FJ34" s="68"/>
      <c r="FK34" s="68"/>
      <c r="FL34" s="68"/>
      <c r="FM34" s="68"/>
      <c r="FN34" s="68"/>
      <c r="FO34" s="68"/>
      <c r="FP34" s="68"/>
      <c r="FQ34" s="68"/>
      <c r="FR34" s="68"/>
      <c r="FS34" s="68"/>
      <c r="FT34" s="68"/>
      <c r="FU34" s="68"/>
      <c r="FV34" s="68"/>
      <c r="FW34" s="68"/>
      <c r="FX34" s="68"/>
      <c r="FY34" s="68"/>
      <c r="FZ34" s="68"/>
      <c r="GA34" s="68"/>
      <c r="GB34" s="68"/>
      <c r="GC34" s="68"/>
      <c r="GD34" s="68"/>
      <c r="GE34" s="68"/>
      <c r="GF34" s="68"/>
      <c r="GG34" s="68"/>
      <c r="GH34" s="68"/>
      <c r="GI34" s="68"/>
      <c r="GJ34" s="68"/>
      <c r="GK34" s="68"/>
      <c r="GL34" s="68"/>
      <c r="GM34" s="68"/>
      <c r="GN34" s="68"/>
      <c r="GO34" s="68"/>
      <c r="GP34" s="68"/>
      <c r="GQ34" s="68"/>
      <c r="GR34" s="68"/>
      <c r="GS34" s="68"/>
      <c r="GT34" s="68"/>
      <c r="GU34" s="68"/>
      <c r="GV34" s="68"/>
      <c r="GW34" s="68"/>
      <c r="GX34" s="68"/>
      <c r="GY34" s="68"/>
      <c r="GZ34" s="68"/>
      <c r="HA34" s="68"/>
      <c r="HB34" s="68"/>
      <c r="HC34" s="68"/>
      <c r="HD34" s="68"/>
      <c r="HE34" s="68"/>
      <c r="HF34" s="68"/>
      <c r="HG34" s="68"/>
      <c r="HH34" s="68"/>
      <c r="HI34" s="68"/>
      <c r="HJ34" s="68"/>
      <c r="HK34" s="68"/>
      <c r="HL34" s="68"/>
      <c r="HM34" s="68"/>
      <c r="HN34" s="68"/>
      <c r="HO34" s="68"/>
      <c r="HP34" s="68"/>
      <c r="HQ34" s="68"/>
      <c r="HR34" s="68"/>
      <c r="HS34" s="68"/>
      <c r="HT34" s="68"/>
      <c r="HU34" s="68"/>
      <c r="HV34" s="68"/>
      <c r="HW34" s="68"/>
      <c r="HX34" s="68"/>
      <c r="HY34" s="68"/>
      <c r="HZ34" s="68"/>
      <c r="IA34" s="68"/>
      <c r="IB34" s="68"/>
      <c r="IC34" s="68"/>
      <c r="ID34" s="68"/>
      <c r="IE34" s="68"/>
      <c r="IF34" s="68"/>
      <c r="IG34" s="68"/>
      <c r="IH34" s="68"/>
      <c r="II34" s="68"/>
      <c r="IJ34" s="68"/>
      <c r="IK34" s="68"/>
      <c r="IL34" s="68"/>
      <c r="IM34" s="68"/>
      <c r="IN34" s="68"/>
      <c r="IO34" s="68"/>
      <c r="IP34" s="68"/>
      <c r="IQ34" s="68"/>
      <c r="IR34" s="68"/>
      <c r="IS34" s="68"/>
      <c r="IT34" s="68"/>
      <c r="IU34" s="68"/>
      <c r="IV34" s="68"/>
    </row>
    <row r="35" spans="1:256" s="14" customFormat="1" x14ac:dyDescent="0.2">
      <c r="A35" s="36"/>
      <c r="B35" s="36"/>
      <c r="C35" s="47"/>
      <c r="D35" s="47"/>
      <c r="E35" s="49"/>
      <c r="F35" s="52"/>
      <c r="G35" s="124"/>
      <c r="H35" s="52"/>
      <c r="I35" s="92"/>
      <c r="J35" s="52"/>
      <c r="K35" s="124"/>
      <c r="L35" s="52"/>
      <c r="M35" s="93"/>
      <c r="N35" s="99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8"/>
      <c r="AN35" s="68"/>
      <c r="AO35" s="68"/>
      <c r="AP35" s="68"/>
      <c r="AQ35" s="68"/>
      <c r="AR35" s="68"/>
      <c r="AS35" s="68"/>
      <c r="AT35" s="68"/>
      <c r="AU35" s="68"/>
      <c r="AV35" s="68"/>
      <c r="AW35" s="68"/>
      <c r="AX35" s="68"/>
      <c r="AY35" s="68"/>
      <c r="AZ35" s="68"/>
      <c r="BA35" s="68"/>
      <c r="BB35" s="68"/>
      <c r="BC35" s="68"/>
      <c r="BD35" s="68"/>
      <c r="BE35" s="68"/>
      <c r="BF35" s="68"/>
      <c r="BG35" s="68"/>
      <c r="BH35" s="68"/>
      <c r="BI35" s="68"/>
      <c r="BJ35" s="68"/>
      <c r="BK35" s="68"/>
      <c r="BL35" s="68"/>
      <c r="BM35" s="68"/>
      <c r="BN35" s="68"/>
      <c r="BO35" s="68"/>
      <c r="BP35" s="68"/>
      <c r="BQ35" s="68"/>
      <c r="BR35" s="68"/>
      <c r="BS35" s="68"/>
      <c r="BT35" s="68"/>
      <c r="BU35" s="68"/>
      <c r="BV35" s="68"/>
      <c r="BW35" s="68"/>
      <c r="BX35" s="68"/>
      <c r="BY35" s="68"/>
      <c r="BZ35" s="68"/>
      <c r="CA35" s="68"/>
      <c r="CB35" s="68"/>
      <c r="CC35" s="68"/>
      <c r="CD35" s="68"/>
      <c r="CE35" s="68"/>
      <c r="CF35" s="68"/>
      <c r="CG35" s="68"/>
      <c r="CH35" s="68"/>
      <c r="CI35" s="68"/>
      <c r="CJ35" s="68"/>
      <c r="CK35" s="68"/>
      <c r="CL35" s="68"/>
      <c r="CM35" s="68"/>
      <c r="CN35" s="68"/>
      <c r="CO35" s="68"/>
      <c r="CP35" s="68"/>
      <c r="CQ35" s="68"/>
      <c r="CR35" s="68"/>
      <c r="CS35" s="68"/>
      <c r="CT35" s="68"/>
      <c r="CU35" s="68"/>
      <c r="CV35" s="68"/>
      <c r="CW35" s="68"/>
      <c r="CX35" s="68"/>
      <c r="CY35" s="68"/>
      <c r="CZ35" s="68"/>
      <c r="DA35" s="68"/>
      <c r="DB35" s="68"/>
      <c r="DC35" s="68"/>
      <c r="DD35" s="68"/>
      <c r="DE35" s="68"/>
      <c r="DF35" s="68"/>
      <c r="DG35" s="68"/>
      <c r="DH35" s="68"/>
      <c r="DI35" s="68"/>
      <c r="DJ35" s="68"/>
      <c r="DK35" s="68"/>
      <c r="DL35" s="68"/>
      <c r="DM35" s="68"/>
      <c r="DN35" s="68"/>
      <c r="DO35" s="68"/>
      <c r="DP35" s="68"/>
      <c r="DQ35" s="68"/>
      <c r="DR35" s="68"/>
      <c r="DS35" s="68"/>
      <c r="DT35" s="68"/>
      <c r="DU35" s="68"/>
      <c r="DV35" s="68"/>
      <c r="DW35" s="68"/>
      <c r="DX35" s="68"/>
      <c r="DY35" s="68"/>
      <c r="DZ35" s="68"/>
      <c r="EA35" s="68"/>
      <c r="EB35" s="68"/>
      <c r="EC35" s="68"/>
      <c r="ED35" s="68"/>
      <c r="EE35" s="68"/>
      <c r="EF35" s="68"/>
      <c r="EG35" s="68"/>
      <c r="EH35" s="68"/>
      <c r="EI35" s="68"/>
      <c r="EJ35" s="68"/>
      <c r="EK35" s="68"/>
      <c r="EL35" s="68"/>
      <c r="EM35" s="68"/>
      <c r="EN35" s="68"/>
      <c r="EO35" s="68"/>
      <c r="EP35" s="68"/>
      <c r="EQ35" s="68"/>
      <c r="ER35" s="68"/>
      <c r="ES35" s="68"/>
      <c r="ET35" s="68"/>
      <c r="EU35" s="68"/>
      <c r="EV35" s="68"/>
      <c r="EW35" s="68"/>
      <c r="EX35" s="68"/>
      <c r="EY35" s="68"/>
      <c r="EZ35" s="68"/>
      <c r="FA35" s="68"/>
      <c r="FB35" s="68"/>
      <c r="FC35" s="68"/>
      <c r="FD35" s="68"/>
      <c r="FE35" s="68"/>
      <c r="FF35" s="68"/>
      <c r="FG35" s="68"/>
      <c r="FH35" s="68"/>
      <c r="FI35" s="68"/>
      <c r="FJ35" s="68"/>
      <c r="FK35" s="68"/>
      <c r="FL35" s="68"/>
      <c r="FM35" s="68"/>
      <c r="FN35" s="68"/>
      <c r="FO35" s="68"/>
      <c r="FP35" s="68"/>
      <c r="FQ35" s="68"/>
      <c r="FR35" s="68"/>
      <c r="FS35" s="68"/>
      <c r="FT35" s="68"/>
      <c r="FU35" s="68"/>
      <c r="FV35" s="68"/>
      <c r="FW35" s="68"/>
      <c r="FX35" s="68"/>
      <c r="FY35" s="68"/>
      <c r="FZ35" s="68"/>
      <c r="GA35" s="68"/>
      <c r="GB35" s="68"/>
      <c r="GC35" s="68"/>
      <c r="GD35" s="68"/>
      <c r="GE35" s="68"/>
      <c r="GF35" s="68"/>
      <c r="GG35" s="68"/>
      <c r="GH35" s="68"/>
      <c r="GI35" s="68"/>
      <c r="GJ35" s="68"/>
      <c r="GK35" s="68"/>
      <c r="GL35" s="68"/>
      <c r="GM35" s="68"/>
      <c r="GN35" s="68"/>
      <c r="GO35" s="68"/>
      <c r="GP35" s="68"/>
      <c r="GQ35" s="68"/>
      <c r="GR35" s="68"/>
      <c r="GS35" s="68"/>
      <c r="GT35" s="68"/>
      <c r="GU35" s="68"/>
      <c r="GV35" s="68"/>
      <c r="GW35" s="68"/>
      <c r="GX35" s="68"/>
      <c r="GY35" s="68"/>
      <c r="GZ35" s="68"/>
      <c r="HA35" s="68"/>
      <c r="HB35" s="68"/>
      <c r="HC35" s="68"/>
      <c r="HD35" s="68"/>
      <c r="HE35" s="68"/>
      <c r="HF35" s="68"/>
      <c r="HG35" s="68"/>
      <c r="HH35" s="68"/>
      <c r="HI35" s="68"/>
      <c r="HJ35" s="68"/>
      <c r="HK35" s="68"/>
      <c r="HL35" s="68"/>
      <c r="HM35" s="68"/>
      <c r="HN35" s="68"/>
      <c r="HO35" s="68"/>
      <c r="HP35" s="68"/>
      <c r="HQ35" s="68"/>
      <c r="HR35" s="68"/>
      <c r="HS35" s="68"/>
      <c r="HT35" s="68"/>
      <c r="HU35" s="68"/>
      <c r="HV35" s="68"/>
      <c r="HW35" s="68"/>
      <c r="HX35" s="68"/>
      <c r="HY35" s="68"/>
      <c r="HZ35" s="68"/>
      <c r="IA35" s="68"/>
      <c r="IB35" s="68"/>
      <c r="IC35" s="68"/>
      <c r="ID35" s="68"/>
      <c r="IE35" s="68"/>
      <c r="IF35" s="68"/>
      <c r="IG35" s="68"/>
      <c r="IH35" s="68"/>
      <c r="II35" s="68"/>
      <c r="IJ35" s="68"/>
      <c r="IK35" s="68"/>
      <c r="IL35" s="68"/>
      <c r="IM35" s="68"/>
      <c r="IN35" s="68"/>
      <c r="IO35" s="68"/>
      <c r="IP35" s="68"/>
      <c r="IQ35" s="68"/>
      <c r="IR35" s="68"/>
      <c r="IS35" s="68"/>
      <c r="IT35" s="68"/>
      <c r="IU35" s="68"/>
      <c r="IV35" s="68"/>
    </row>
    <row r="36" spans="1:256" s="14" customFormat="1" x14ac:dyDescent="0.2">
      <c r="A36" s="36"/>
      <c r="B36" s="36"/>
      <c r="C36" s="47"/>
      <c r="D36" s="47"/>
      <c r="E36" s="49"/>
      <c r="F36" s="52"/>
      <c r="G36" s="124"/>
      <c r="H36" s="52"/>
      <c r="I36" s="92"/>
      <c r="J36" s="52"/>
      <c r="K36" s="124"/>
      <c r="L36" s="52"/>
      <c r="M36" s="93"/>
      <c r="N36" s="99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8"/>
      <c r="AN36" s="68"/>
      <c r="AO36" s="68"/>
      <c r="AP36" s="68"/>
      <c r="AQ36" s="68"/>
      <c r="AR36" s="68"/>
      <c r="AS36" s="68"/>
      <c r="AT36" s="68"/>
      <c r="AU36" s="68"/>
      <c r="AV36" s="68"/>
      <c r="AW36" s="68"/>
      <c r="AX36" s="68"/>
      <c r="AY36" s="68"/>
      <c r="AZ36" s="68"/>
      <c r="BA36" s="68"/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8"/>
      <c r="BT36" s="68"/>
      <c r="BU36" s="68"/>
      <c r="BV36" s="68"/>
      <c r="BW36" s="68"/>
      <c r="BX36" s="68"/>
      <c r="BY36" s="68"/>
      <c r="BZ36" s="68"/>
      <c r="CA36" s="68"/>
      <c r="CB36" s="68"/>
      <c r="CC36" s="68"/>
      <c r="CD36" s="68"/>
      <c r="CE36" s="68"/>
      <c r="CF36" s="68"/>
      <c r="CG36" s="68"/>
      <c r="CH36" s="68"/>
      <c r="CI36" s="68"/>
      <c r="CJ36" s="68"/>
      <c r="CK36" s="68"/>
      <c r="CL36" s="68"/>
      <c r="CM36" s="68"/>
      <c r="CN36" s="68"/>
      <c r="CO36" s="68"/>
      <c r="CP36" s="68"/>
      <c r="CQ36" s="68"/>
      <c r="CR36" s="68"/>
      <c r="CS36" s="68"/>
      <c r="CT36" s="68"/>
      <c r="CU36" s="68"/>
      <c r="CV36" s="68"/>
      <c r="CW36" s="68"/>
      <c r="CX36" s="68"/>
      <c r="CY36" s="68"/>
      <c r="CZ36" s="68"/>
      <c r="DA36" s="68"/>
      <c r="DB36" s="68"/>
      <c r="DC36" s="68"/>
      <c r="DD36" s="68"/>
      <c r="DE36" s="68"/>
      <c r="DF36" s="68"/>
      <c r="DG36" s="68"/>
      <c r="DH36" s="68"/>
      <c r="DI36" s="68"/>
      <c r="DJ36" s="68"/>
      <c r="DK36" s="68"/>
      <c r="DL36" s="68"/>
      <c r="DM36" s="68"/>
      <c r="DN36" s="68"/>
      <c r="DO36" s="68"/>
      <c r="DP36" s="68"/>
      <c r="DQ36" s="68"/>
      <c r="DR36" s="68"/>
      <c r="DS36" s="68"/>
      <c r="DT36" s="68"/>
      <c r="DU36" s="68"/>
      <c r="DV36" s="68"/>
      <c r="DW36" s="68"/>
      <c r="DX36" s="68"/>
      <c r="DY36" s="68"/>
      <c r="DZ36" s="68"/>
      <c r="EA36" s="68"/>
      <c r="EB36" s="68"/>
      <c r="EC36" s="68"/>
      <c r="ED36" s="68"/>
      <c r="EE36" s="68"/>
      <c r="EF36" s="68"/>
      <c r="EG36" s="68"/>
      <c r="EH36" s="68"/>
      <c r="EI36" s="68"/>
      <c r="EJ36" s="68"/>
      <c r="EK36" s="68"/>
      <c r="EL36" s="68"/>
      <c r="EM36" s="68"/>
      <c r="EN36" s="68"/>
      <c r="EO36" s="68"/>
      <c r="EP36" s="68"/>
      <c r="EQ36" s="68"/>
      <c r="ER36" s="68"/>
      <c r="ES36" s="68"/>
      <c r="ET36" s="68"/>
      <c r="EU36" s="68"/>
      <c r="EV36" s="68"/>
      <c r="EW36" s="68"/>
      <c r="EX36" s="68"/>
      <c r="EY36" s="68"/>
      <c r="EZ36" s="68"/>
      <c r="FA36" s="68"/>
      <c r="FB36" s="68"/>
      <c r="FC36" s="68"/>
      <c r="FD36" s="68"/>
      <c r="FE36" s="68"/>
      <c r="FF36" s="68"/>
      <c r="FG36" s="68"/>
      <c r="FH36" s="68"/>
      <c r="FI36" s="68"/>
      <c r="FJ36" s="68"/>
      <c r="FK36" s="68"/>
      <c r="FL36" s="68"/>
      <c r="FM36" s="68"/>
      <c r="FN36" s="68"/>
      <c r="FO36" s="68"/>
      <c r="FP36" s="68"/>
      <c r="FQ36" s="68"/>
      <c r="FR36" s="68"/>
      <c r="FS36" s="68"/>
      <c r="FT36" s="68"/>
      <c r="FU36" s="68"/>
      <c r="FV36" s="68"/>
      <c r="FW36" s="68"/>
      <c r="FX36" s="68"/>
      <c r="FY36" s="68"/>
      <c r="FZ36" s="68"/>
      <c r="GA36" s="68"/>
      <c r="GB36" s="68"/>
      <c r="GC36" s="68"/>
      <c r="GD36" s="68"/>
      <c r="GE36" s="68"/>
      <c r="GF36" s="68"/>
      <c r="GG36" s="68"/>
      <c r="GH36" s="68"/>
      <c r="GI36" s="68"/>
      <c r="GJ36" s="68"/>
      <c r="GK36" s="68"/>
      <c r="GL36" s="68"/>
      <c r="GM36" s="68"/>
      <c r="GN36" s="68"/>
      <c r="GO36" s="68"/>
      <c r="GP36" s="68"/>
      <c r="GQ36" s="68"/>
      <c r="GR36" s="68"/>
      <c r="GS36" s="68"/>
      <c r="GT36" s="68"/>
      <c r="GU36" s="68"/>
      <c r="GV36" s="68"/>
      <c r="GW36" s="68"/>
      <c r="GX36" s="68"/>
      <c r="GY36" s="68"/>
      <c r="GZ36" s="68"/>
      <c r="HA36" s="68"/>
      <c r="HB36" s="68"/>
      <c r="HC36" s="68"/>
      <c r="HD36" s="68"/>
      <c r="HE36" s="68"/>
      <c r="HF36" s="68"/>
      <c r="HG36" s="68"/>
      <c r="HH36" s="68"/>
      <c r="HI36" s="68"/>
      <c r="HJ36" s="68"/>
      <c r="HK36" s="68"/>
      <c r="HL36" s="68"/>
      <c r="HM36" s="68"/>
      <c r="HN36" s="68"/>
      <c r="HO36" s="68"/>
      <c r="HP36" s="68"/>
      <c r="HQ36" s="68"/>
      <c r="HR36" s="68"/>
      <c r="HS36" s="68"/>
      <c r="HT36" s="68"/>
      <c r="HU36" s="68"/>
      <c r="HV36" s="68"/>
      <c r="HW36" s="68"/>
      <c r="HX36" s="68"/>
      <c r="HY36" s="68"/>
      <c r="HZ36" s="68"/>
      <c r="IA36" s="68"/>
      <c r="IB36" s="68"/>
      <c r="IC36" s="68"/>
      <c r="ID36" s="68"/>
      <c r="IE36" s="68"/>
      <c r="IF36" s="68"/>
      <c r="IG36" s="68"/>
      <c r="IH36" s="68"/>
      <c r="II36" s="68"/>
      <c r="IJ36" s="68"/>
      <c r="IK36" s="68"/>
      <c r="IL36" s="68"/>
      <c r="IM36" s="68"/>
      <c r="IN36" s="68"/>
      <c r="IO36" s="68"/>
      <c r="IP36" s="68"/>
      <c r="IQ36" s="68"/>
      <c r="IR36" s="68"/>
      <c r="IS36" s="68"/>
      <c r="IT36" s="68"/>
      <c r="IU36" s="68"/>
      <c r="IV36" s="68"/>
    </row>
    <row r="37" spans="1:256" s="14" customFormat="1" x14ac:dyDescent="0.2">
      <c r="A37" s="36"/>
      <c r="B37" s="36"/>
      <c r="C37" s="47"/>
      <c r="D37" s="47"/>
      <c r="E37" s="49"/>
      <c r="F37" s="52"/>
      <c r="G37" s="124"/>
      <c r="H37" s="52"/>
      <c r="I37" s="92"/>
      <c r="J37" s="52"/>
      <c r="K37" s="124"/>
      <c r="L37" s="52"/>
      <c r="M37" s="93"/>
      <c r="N37" s="99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8"/>
      <c r="CS37" s="68"/>
      <c r="CT37" s="68"/>
      <c r="CU37" s="68"/>
      <c r="CV37" s="68"/>
      <c r="CW37" s="68"/>
      <c r="CX37" s="68"/>
      <c r="CY37" s="68"/>
      <c r="CZ37" s="68"/>
      <c r="DA37" s="68"/>
      <c r="DB37" s="68"/>
      <c r="DC37" s="68"/>
      <c r="DD37" s="68"/>
      <c r="DE37" s="68"/>
      <c r="DF37" s="68"/>
      <c r="DG37" s="68"/>
      <c r="DH37" s="68"/>
      <c r="DI37" s="68"/>
      <c r="DJ37" s="68"/>
      <c r="DK37" s="68"/>
      <c r="DL37" s="68"/>
      <c r="DM37" s="68"/>
      <c r="DN37" s="68"/>
      <c r="DO37" s="68"/>
      <c r="DP37" s="68"/>
      <c r="DQ37" s="68"/>
      <c r="DR37" s="68"/>
      <c r="DS37" s="68"/>
      <c r="DT37" s="68"/>
      <c r="DU37" s="68"/>
      <c r="DV37" s="68"/>
      <c r="DW37" s="68"/>
      <c r="DX37" s="68"/>
      <c r="DY37" s="68"/>
      <c r="DZ37" s="68"/>
      <c r="EA37" s="68"/>
      <c r="EB37" s="68"/>
      <c r="EC37" s="68"/>
      <c r="ED37" s="68"/>
      <c r="EE37" s="68"/>
      <c r="EF37" s="68"/>
      <c r="EG37" s="68"/>
      <c r="EH37" s="68"/>
      <c r="EI37" s="68"/>
      <c r="EJ37" s="68"/>
      <c r="EK37" s="68"/>
      <c r="EL37" s="68"/>
      <c r="EM37" s="68"/>
      <c r="EN37" s="68"/>
      <c r="EO37" s="68"/>
      <c r="EP37" s="68"/>
      <c r="EQ37" s="68"/>
      <c r="ER37" s="68"/>
      <c r="ES37" s="68"/>
      <c r="ET37" s="68"/>
      <c r="EU37" s="68"/>
      <c r="EV37" s="68"/>
      <c r="EW37" s="68"/>
      <c r="EX37" s="68"/>
      <c r="EY37" s="68"/>
      <c r="EZ37" s="68"/>
      <c r="FA37" s="68"/>
      <c r="FB37" s="68"/>
      <c r="FC37" s="68"/>
      <c r="FD37" s="68"/>
      <c r="FE37" s="68"/>
      <c r="FF37" s="68"/>
      <c r="FG37" s="68"/>
      <c r="FH37" s="68"/>
      <c r="FI37" s="68"/>
      <c r="FJ37" s="68"/>
      <c r="FK37" s="68"/>
      <c r="FL37" s="68"/>
      <c r="FM37" s="68"/>
      <c r="FN37" s="68"/>
      <c r="FO37" s="68"/>
      <c r="FP37" s="68"/>
      <c r="FQ37" s="68"/>
      <c r="FR37" s="68"/>
      <c r="FS37" s="68"/>
      <c r="FT37" s="68"/>
      <c r="FU37" s="68"/>
      <c r="FV37" s="68"/>
      <c r="FW37" s="68"/>
      <c r="FX37" s="68"/>
      <c r="FY37" s="68"/>
      <c r="FZ37" s="68"/>
      <c r="GA37" s="68"/>
      <c r="GB37" s="68"/>
      <c r="GC37" s="68"/>
      <c r="GD37" s="68"/>
      <c r="GE37" s="68"/>
      <c r="GF37" s="68"/>
      <c r="GG37" s="68"/>
      <c r="GH37" s="68"/>
      <c r="GI37" s="68"/>
      <c r="GJ37" s="68"/>
      <c r="GK37" s="68"/>
      <c r="GL37" s="68"/>
      <c r="GM37" s="68"/>
      <c r="GN37" s="68"/>
      <c r="GO37" s="68"/>
      <c r="GP37" s="68"/>
      <c r="GQ37" s="68"/>
      <c r="GR37" s="68"/>
      <c r="GS37" s="68"/>
      <c r="GT37" s="68"/>
      <c r="GU37" s="68"/>
      <c r="GV37" s="68"/>
      <c r="GW37" s="68"/>
      <c r="GX37" s="68"/>
      <c r="GY37" s="68"/>
      <c r="GZ37" s="68"/>
      <c r="HA37" s="68"/>
      <c r="HB37" s="68"/>
      <c r="HC37" s="68"/>
      <c r="HD37" s="68"/>
      <c r="HE37" s="68"/>
      <c r="HF37" s="68"/>
      <c r="HG37" s="68"/>
      <c r="HH37" s="68"/>
      <c r="HI37" s="68"/>
      <c r="HJ37" s="68"/>
      <c r="HK37" s="68"/>
      <c r="HL37" s="68"/>
      <c r="HM37" s="68"/>
      <c r="HN37" s="68"/>
      <c r="HO37" s="68"/>
      <c r="HP37" s="68"/>
      <c r="HQ37" s="68"/>
      <c r="HR37" s="68"/>
      <c r="HS37" s="68"/>
      <c r="HT37" s="68"/>
      <c r="HU37" s="68"/>
      <c r="HV37" s="68"/>
      <c r="HW37" s="68"/>
      <c r="HX37" s="68"/>
      <c r="HY37" s="68"/>
      <c r="HZ37" s="68"/>
      <c r="IA37" s="68"/>
      <c r="IB37" s="68"/>
      <c r="IC37" s="68"/>
      <c r="ID37" s="68"/>
      <c r="IE37" s="68"/>
      <c r="IF37" s="68"/>
      <c r="IG37" s="68"/>
      <c r="IH37" s="68"/>
      <c r="II37" s="68"/>
      <c r="IJ37" s="68"/>
      <c r="IK37" s="68"/>
      <c r="IL37" s="68"/>
      <c r="IM37" s="68"/>
      <c r="IN37" s="68"/>
      <c r="IO37" s="68"/>
      <c r="IP37" s="68"/>
      <c r="IQ37" s="68"/>
      <c r="IR37" s="68"/>
      <c r="IS37" s="68"/>
      <c r="IT37" s="68"/>
      <c r="IU37" s="68"/>
      <c r="IV37" s="68"/>
    </row>
    <row r="38" spans="1:256" s="14" customFormat="1" x14ac:dyDescent="0.2">
      <c r="A38" s="36"/>
      <c r="B38" s="36"/>
      <c r="C38" s="47"/>
      <c r="D38" s="74"/>
      <c r="E38" s="49"/>
      <c r="F38" s="22"/>
      <c r="G38" s="124"/>
      <c r="H38" s="22"/>
      <c r="I38" s="97"/>
      <c r="J38" s="22"/>
      <c r="K38" s="124"/>
      <c r="L38" s="22"/>
      <c r="M38" s="95"/>
      <c r="N38" s="214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8"/>
      <c r="AL38" s="68"/>
      <c r="AM38" s="68"/>
      <c r="AN38" s="68"/>
      <c r="AO38" s="68"/>
      <c r="AP38" s="68"/>
      <c r="AQ38" s="68"/>
      <c r="AR38" s="68"/>
      <c r="AS38" s="68"/>
      <c r="AT38" s="68"/>
      <c r="AU38" s="68"/>
      <c r="AV38" s="68"/>
      <c r="AW38" s="68"/>
      <c r="AX38" s="68"/>
      <c r="AY38" s="68"/>
      <c r="AZ38" s="68"/>
      <c r="BA38" s="68"/>
      <c r="BB38" s="68"/>
      <c r="BC38" s="68"/>
      <c r="BD38" s="68"/>
      <c r="BE38" s="68"/>
      <c r="BF38" s="68"/>
      <c r="BG38" s="68"/>
      <c r="BH38" s="68"/>
      <c r="BI38" s="68"/>
      <c r="BJ38" s="68"/>
      <c r="BK38" s="68"/>
      <c r="BL38" s="68"/>
      <c r="BM38" s="68"/>
      <c r="BN38" s="68"/>
      <c r="BO38" s="68"/>
      <c r="BP38" s="68"/>
      <c r="BQ38" s="68"/>
      <c r="BR38" s="68"/>
      <c r="BS38" s="68"/>
      <c r="BT38" s="68"/>
      <c r="BU38" s="68"/>
      <c r="BV38" s="68"/>
      <c r="BW38" s="68"/>
      <c r="BX38" s="68"/>
      <c r="BY38" s="68"/>
      <c r="BZ38" s="68"/>
      <c r="CA38" s="68"/>
      <c r="CB38" s="68"/>
      <c r="CC38" s="68"/>
      <c r="CD38" s="68"/>
      <c r="CE38" s="68"/>
      <c r="CF38" s="68"/>
      <c r="CG38" s="68"/>
      <c r="CH38" s="68"/>
      <c r="CI38" s="68"/>
      <c r="CJ38" s="68"/>
      <c r="CK38" s="68"/>
      <c r="CL38" s="68"/>
      <c r="CM38" s="68"/>
      <c r="CN38" s="68"/>
      <c r="CO38" s="68"/>
      <c r="CP38" s="68"/>
      <c r="CQ38" s="68"/>
      <c r="CR38" s="68"/>
      <c r="CS38" s="68"/>
      <c r="CT38" s="68"/>
      <c r="CU38" s="68"/>
      <c r="CV38" s="68"/>
      <c r="CW38" s="68"/>
      <c r="CX38" s="68"/>
      <c r="CY38" s="68"/>
      <c r="CZ38" s="68"/>
      <c r="DA38" s="68"/>
      <c r="DB38" s="68"/>
      <c r="DC38" s="68"/>
      <c r="DD38" s="68"/>
      <c r="DE38" s="68"/>
      <c r="DF38" s="68"/>
      <c r="DG38" s="68"/>
      <c r="DH38" s="68"/>
      <c r="DI38" s="68"/>
      <c r="DJ38" s="68"/>
      <c r="DK38" s="68"/>
      <c r="DL38" s="68"/>
      <c r="DM38" s="68"/>
      <c r="DN38" s="68"/>
      <c r="DO38" s="68"/>
      <c r="DP38" s="68"/>
      <c r="DQ38" s="68"/>
      <c r="DR38" s="68"/>
      <c r="DS38" s="68"/>
      <c r="DT38" s="68"/>
      <c r="DU38" s="68"/>
      <c r="DV38" s="68"/>
      <c r="DW38" s="68"/>
      <c r="DX38" s="68"/>
      <c r="DY38" s="68"/>
      <c r="DZ38" s="68"/>
      <c r="EA38" s="68"/>
      <c r="EB38" s="68"/>
      <c r="EC38" s="68"/>
      <c r="ED38" s="68"/>
      <c r="EE38" s="68"/>
      <c r="EF38" s="68"/>
      <c r="EG38" s="68"/>
      <c r="EH38" s="68"/>
      <c r="EI38" s="68"/>
      <c r="EJ38" s="68"/>
      <c r="EK38" s="68"/>
      <c r="EL38" s="68"/>
      <c r="EM38" s="68"/>
      <c r="EN38" s="68"/>
      <c r="EO38" s="68"/>
      <c r="EP38" s="68"/>
      <c r="EQ38" s="68"/>
      <c r="ER38" s="68"/>
      <c r="ES38" s="68"/>
      <c r="ET38" s="68"/>
      <c r="EU38" s="68"/>
      <c r="EV38" s="68"/>
      <c r="EW38" s="68"/>
      <c r="EX38" s="68"/>
      <c r="EY38" s="68"/>
      <c r="EZ38" s="68"/>
      <c r="FA38" s="68"/>
      <c r="FB38" s="68"/>
      <c r="FC38" s="68"/>
      <c r="FD38" s="68"/>
      <c r="FE38" s="68"/>
      <c r="FF38" s="68"/>
      <c r="FG38" s="68"/>
      <c r="FH38" s="68"/>
      <c r="FI38" s="68"/>
      <c r="FJ38" s="68"/>
      <c r="FK38" s="68"/>
      <c r="FL38" s="68"/>
      <c r="FM38" s="68"/>
      <c r="FN38" s="68"/>
      <c r="FO38" s="68"/>
      <c r="FP38" s="68"/>
      <c r="FQ38" s="68"/>
      <c r="FR38" s="68"/>
      <c r="FS38" s="68"/>
      <c r="FT38" s="68"/>
      <c r="FU38" s="68"/>
      <c r="FV38" s="68"/>
      <c r="FW38" s="68"/>
      <c r="FX38" s="68"/>
      <c r="FY38" s="68"/>
      <c r="FZ38" s="68"/>
      <c r="GA38" s="68"/>
      <c r="GB38" s="68"/>
      <c r="GC38" s="68"/>
      <c r="GD38" s="68"/>
      <c r="GE38" s="68"/>
      <c r="GF38" s="68"/>
      <c r="GG38" s="68"/>
      <c r="GH38" s="68"/>
      <c r="GI38" s="68"/>
      <c r="GJ38" s="68"/>
      <c r="GK38" s="68"/>
      <c r="GL38" s="68"/>
      <c r="GM38" s="68"/>
      <c r="GN38" s="68"/>
      <c r="GO38" s="68"/>
      <c r="GP38" s="68"/>
      <c r="GQ38" s="68"/>
      <c r="GR38" s="68"/>
      <c r="GS38" s="68"/>
      <c r="GT38" s="68"/>
      <c r="GU38" s="68"/>
      <c r="GV38" s="68"/>
      <c r="GW38" s="68"/>
      <c r="GX38" s="68"/>
      <c r="GY38" s="68"/>
      <c r="GZ38" s="68"/>
      <c r="HA38" s="68"/>
      <c r="HB38" s="68"/>
      <c r="HC38" s="68"/>
      <c r="HD38" s="68"/>
      <c r="HE38" s="68"/>
      <c r="HF38" s="68"/>
      <c r="HG38" s="68"/>
      <c r="HH38" s="68"/>
      <c r="HI38" s="68"/>
      <c r="HJ38" s="68"/>
      <c r="HK38" s="68"/>
      <c r="HL38" s="68"/>
      <c r="HM38" s="68"/>
      <c r="HN38" s="68"/>
      <c r="HO38" s="68"/>
      <c r="HP38" s="68"/>
      <c r="HQ38" s="68"/>
      <c r="HR38" s="68"/>
      <c r="HS38" s="68"/>
      <c r="HT38" s="68"/>
      <c r="HU38" s="68"/>
      <c r="HV38" s="68"/>
      <c r="HW38" s="68"/>
      <c r="HX38" s="68"/>
      <c r="HY38" s="68"/>
      <c r="HZ38" s="68"/>
      <c r="IA38" s="68"/>
      <c r="IB38" s="68"/>
      <c r="IC38" s="68"/>
      <c r="ID38" s="68"/>
      <c r="IE38" s="68"/>
      <c r="IF38" s="68"/>
      <c r="IG38" s="68"/>
      <c r="IH38" s="68"/>
      <c r="II38" s="68"/>
      <c r="IJ38" s="68"/>
      <c r="IK38" s="68"/>
      <c r="IL38" s="68"/>
      <c r="IM38" s="68"/>
      <c r="IN38" s="68"/>
      <c r="IO38" s="68"/>
      <c r="IP38" s="68"/>
      <c r="IQ38" s="68"/>
      <c r="IR38" s="68"/>
      <c r="IS38" s="68"/>
      <c r="IT38" s="68"/>
      <c r="IU38" s="68"/>
      <c r="IV38" s="68"/>
    </row>
    <row r="39" spans="1:256" s="14" customFormat="1" x14ac:dyDescent="0.2">
      <c r="A39" s="36"/>
      <c r="B39" s="36"/>
      <c r="C39" s="47"/>
      <c r="D39" s="74"/>
      <c r="E39" s="49"/>
      <c r="F39" s="22"/>
      <c r="G39" s="124"/>
      <c r="H39" s="22"/>
      <c r="I39" s="97"/>
      <c r="J39" s="22"/>
      <c r="K39" s="124"/>
      <c r="L39" s="22"/>
      <c r="M39" s="95"/>
      <c r="N39" s="214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  <row r="40" spans="1:256" s="83" customFormat="1" ht="15" customHeight="1" x14ac:dyDescent="0.2">
      <c r="A40" s="79"/>
      <c r="B40" s="79"/>
      <c r="C40" s="79"/>
      <c r="D40" s="82"/>
      <c r="E40" s="82"/>
      <c r="G40" s="233">
        <v>43983</v>
      </c>
      <c r="I40" s="92"/>
      <c r="K40" s="233">
        <v>44075</v>
      </c>
      <c r="M40" s="92"/>
      <c r="N40" s="99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  <c r="EK40" s="87"/>
      <c r="EL40" s="87"/>
      <c r="EM40" s="87"/>
      <c r="EN40" s="87"/>
      <c r="EO40" s="87"/>
      <c r="EP40" s="87"/>
      <c r="EQ40" s="87"/>
      <c r="ER40" s="87"/>
      <c r="ES40" s="87"/>
      <c r="ET40" s="87"/>
      <c r="EU40" s="87"/>
      <c r="EV40" s="87"/>
      <c r="EW40" s="87"/>
      <c r="EX40" s="87"/>
      <c r="EY40" s="87"/>
      <c r="EZ40" s="87"/>
      <c r="FA40" s="87"/>
      <c r="FB40" s="87"/>
      <c r="FC40" s="87"/>
      <c r="FD40" s="87"/>
      <c r="FE40" s="87"/>
      <c r="FF40" s="87"/>
      <c r="FG40" s="87"/>
      <c r="FH40" s="87"/>
      <c r="FI40" s="87"/>
      <c r="FJ40" s="87"/>
      <c r="FK40" s="87"/>
      <c r="FL40" s="87"/>
      <c r="FM40" s="87"/>
      <c r="FN40" s="87"/>
      <c r="FO40" s="87"/>
      <c r="FP40" s="87"/>
      <c r="FQ40" s="87"/>
      <c r="FR40" s="87"/>
      <c r="FS40" s="87"/>
      <c r="FT40" s="87"/>
      <c r="FU40" s="87"/>
      <c r="FV40" s="87"/>
      <c r="FW40" s="87"/>
      <c r="FX40" s="87"/>
      <c r="FY40" s="87"/>
      <c r="FZ40" s="87"/>
      <c r="GA40" s="87"/>
      <c r="GB40" s="87"/>
      <c r="GC40" s="87"/>
      <c r="GD40" s="87"/>
      <c r="GE40" s="87"/>
      <c r="GF40" s="87"/>
      <c r="GG40" s="87"/>
      <c r="GH40" s="87"/>
      <c r="GI40" s="87"/>
      <c r="GJ40" s="87"/>
      <c r="GK40" s="87"/>
      <c r="GL40" s="87"/>
      <c r="GM40" s="87"/>
      <c r="GN40" s="87"/>
      <c r="GO40" s="87"/>
      <c r="GP40" s="87"/>
      <c r="GQ40" s="87"/>
      <c r="GR40" s="87"/>
      <c r="GS40" s="87"/>
      <c r="GT40" s="87"/>
      <c r="GU40" s="87"/>
      <c r="GV40" s="87"/>
      <c r="GW40" s="87"/>
      <c r="GX40" s="87"/>
      <c r="GY40" s="87"/>
      <c r="GZ40" s="87"/>
      <c r="HA40" s="87"/>
      <c r="HB40" s="87"/>
      <c r="HC40" s="87"/>
      <c r="HD40" s="87"/>
      <c r="HE40" s="87"/>
      <c r="HF40" s="87"/>
      <c r="HG40" s="87"/>
      <c r="HH40" s="87"/>
      <c r="HI40" s="87"/>
      <c r="HJ40" s="87"/>
      <c r="HK40" s="87"/>
      <c r="HL40" s="87"/>
      <c r="HM40" s="87"/>
      <c r="HN40" s="87"/>
      <c r="HO40" s="87"/>
      <c r="HP40" s="87"/>
      <c r="HQ40" s="87"/>
      <c r="HR40" s="87"/>
      <c r="HS40" s="87"/>
      <c r="HT40" s="87"/>
      <c r="HU40" s="87"/>
      <c r="HV40" s="87"/>
      <c r="HW40" s="87"/>
      <c r="HX40" s="87"/>
      <c r="HY40" s="87"/>
      <c r="HZ40" s="87"/>
      <c r="IA40" s="87"/>
      <c r="IB40" s="87"/>
      <c r="IC40" s="87"/>
      <c r="ID40" s="87"/>
      <c r="IE40" s="87"/>
      <c r="IF40" s="87"/>
      <c r="IG40" s="87"/>
      <c r="IH40" s="87"/>
      <c r="II40" s="87"/>
      <c r="IJ40" s="87"/>
      <c r="IK40" s="87"/>
      <c r="IL40" s="87"/>
      <c r="IM40" s="87"/>
      <c r="IN40" s="87"/>
      <c r="IO40" s="87"/>
      <c r="IP40" s="87"/>
      <c r="IQ40" s="87"/>
      <c r="IR40" s="87"/>
      <c r="IS40" s="87"/>
      <c r="IT40" s="87"/>
      <c r="IU40" s="87"/>
      <c r="IV40" s="87"/>
    </row>
    <row r="41" spans="1:256" s="83" customFormat="1" x14ac:dyDescent="0.2">
      <c r="A41" s="79" t="s">
        <v>55</v>
      </c>
      <c r="B41" s="86" t="s">
        <v>20</v>
      </c>
      <c r="C41" s="79" t="s">
        <v>21</v>
      </c>
      <c r="D41" s="79" t="s">
        <v>56</v>
      </c>
      <c r="E41" s="79"/>
      <c r="F41" s="55" t="s">
        <v>57</v>
      </c>
      <c r="G41" s="234" t="s">
        <v>58</v>
      </c>
      <c r="H41" s="55"/>
      <c r="I41" s="92"/>
      <c r="J41" s="55" t="s">
        <v>57</v>
      </c>
      <c r="K41" s="234" t="s">
        <v>58</v>
      </c>
      <c r="L41" s="55"/>
      <c r="M41" s="92"/>
      <c r="N41" s="99" t="s">
        <v>59</v>
      </c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  <c r="EK41" s="87"/>
      <c r="EL41" s="87"/>
      <c r="EM41" s="87"/>
      <c r="EN41" s="87"/>
      <c r="EO41" s="87"/>
      <c r="EP41" s="87"/>
      <c r="EQ41" s="87"/>
      <c r="ER41" s="87"/>
      <c r="ES41" s="87"/>
      <c r="ET41" s="87"/>
      <c r="EU41" s="87"/>
      <c r="EV41" s="87"/>
      <c r="EW41" s="87"/>
      <c r="EX41" s="87"/>
      <c r="EY41" s="87"/>
      <c r="EZ41" s="87"/>
      <c r="FA41" s="87"/>
      <c r="FB41" s="87"/>
      <c r="FC41" s="87"/>
      <c r="FD41" s="87"/>
      <c r="FE41" s="87"/>
      <c r="FF41" s="87"/>
      <c r="FG41" s="87"/>
      <c r="FH41" s="87"/>
      <c r="FI41" s="87"/>
      <c r="FJ41" s="87"/>
      <c r="FK41" s="87"/>
      <c r="FL41" s="87"/>
      <c r="FM41" s="87"/>
      <c r="FN41" s="87"/>
      <c r="FO41" s="87"/>
      <c r="FP41" s="87"/>
      <c r="FQ41" s="87"/>
      <c r="FR41" s="87"/>
      <c r="FS41" s="87"/>
      <c r="FT41" s="87"/>
      <c r="FU41" s="87"/>
      <c r="FV41" s="87"/>
      <c r="FW41" s="87"/>
      <c r="FX41" s="87"/>
      <c r="FY41" s="87"/>
      <c r="FZ41" s="87"/>
      <c r="GA41" s="87"/>
      <c r="GB41" s="87"/>
      <c r="GC41" s="87"/>
      <c r="GD41" s="87"/>
      <c r="GE41" s="87"/>
      <c r="GF41" s="87"/>
      <c r="GG41" s="87"/>
      <c r="GH41" s="87"/>
      <c r="GI41" s="87"/>
      <c r="GJ41" s="87"/>
      <c r="GK41" s="87"/>
      <c r="GL41" s="87"/>
      <c r="GM41" s="87"/>
      <c r="GN41" s="87"/>
      <c r="GO41" s="87"/>
      <c r="GP41" s="87"/>
      <c r="GQ41" s="87"/>
      <c r="GR41" s="87"/>
      <c r="GS41" s="87"/>
      <c r="GT41" s="87"/>
      <c r="GU41" s="87"/>
      <c r="GV41" s="87"/>
      <c r="GW41" s="87"/>
      <c r="GX41" s="87"/>
      <c r="GY41" s="87"/>
      <c r="GZ41" s="87"/>
      <c r="HA41" s="87"/>
      <c r="HB41" s="87"/>
      <c r="HC41" s="87"/>
      <c r="HD41" s="87"/>
      <c r="HE41" s="87"/>
      <c r="HF41" s="87"/>
      <c r="HG41" s="87"/>
      <c r="HH41" s="87"/>
      <c r="HI41" s="87"/>
      <c r="HJ41" s="87"/>
      <c r="HK41" s="87"/>
      <c r="HL41" s="87"/>
      <c r="HM41" s="87"/>
      <c r="HN41" s="87"/>
      <c r="HO41" s="87"/>
      <c r="HP41" s="87"/>
      <c r="HQ41" s="87"/>
      <c r="HR41" s="87"/>
      <c r="HS41" s="87"/>
      <c r="HT41" s="87"/>
      <c r="HU41" s="87"/>
      <c r="HV41" s="87"/>
      <c r="HW41" s="87"/>
      <c r="HX41" s="87"/>
      <c r="HY41" s="87"/>
      <c r="HZ41" s="87"/>
      <c r="IA41" s="87"/>
      <c r="IB41" s="87"/>
      <c r="IC41" s="87"/>
      <c r="ID41" s="87"/>
      <c r="IE41" s="87"/>
      <c r="IF41" s="87"/>
      <c r="IG41" s="87"/>
      <c r="IH41" s="87"/>
      <c r="II41" s="87"/>
      <c r="IJ41" s="87"/>
      <c r="IK41" s="87"/>
      <c r="IL41" s="87"/>
      <c r="IM41" s="87"/>
      <c r="IN41" s="87"/>
      <c r="IO41" s="87"/>
      <c r="IP41" s="87"/>
      <c r="IQ41" s="87"/>
      <c r="IR41" s="87"/>
      <c r="IS41" s="87"/>
      <c r="IT41" s="87"/>
      <c r="IU41" s="87"/>
      <c r="IV41" s="87"/>
    </row>
    <row r="42" spans="1:256" s="83" customFormat="1" x14ac:dyDescent="0.2">
      <c r="A42" s="79"/>
      <c r="B42" s="86" t="s">
        <v>28</v>
      </c>
      <c r="C42" s="79" t="s">
        <v>29</v>
      </c>
      <c r="D42" s="79" t="s">
        <v>60</v>
      </c>
      <c r="E42" s="79"/>
      <c r="F42" s="55" t="s">
        <v>61</v>
      </c>
      <c r="G42" s="81" t="s">
        <v>62</v>
      </c>
      <c r="H42" s="55" t="s">
        <v>63</v>
      </c>
      <c r="I42" s="92"/>
      <c r="J42" s="55" t="s">
        <v>61</v>
      </c>
      <c r="K42" s="81" t="s">
        <v>62</v>
      </c>
      <c r="L42" s="55" t="s">
        <v>63</v>
      </c>
      <c r="M42" s="92"/>
      <c r="N42" s="99" t="s">
        <v>18</v>
      </c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  <c r="EK42" s="87"/>
      <c r="EL42" s="87"/>
      <c r="EM42" s="87"/>
      <c r="EN42" s="87"/>
      <c r="EO42" s="87"/>
      <c r="EP42" s="87"/>
      <c r="EQ42" s="87"/>
      <c r="ER42" s="87"/>
      <c r="ES42" s="87"/>
      <c r="ET42" s="87"/>
      <c r="EU42" s="87"/>
      <c r="EV42" s="87"/>
      <c r="EW42" s="87"/>
      <c r="EX42" s="87"/>
      <c r="EY42" s="87"/>
      <c r="EZ42" s="87"/>
      <c r="FA42" s="87"/>
      <c r="FB42" s="87"/>
      <c r="FC42" s="87"/>
      <c r="FD42" s="87"/>
      <c r="FE42" s="87"/>
      <c r="FF42" s="87"/>
      <c r="FG42" s="87"/>
      <c r="FH42" s="87"/>
      <c r="FI42" s="87"/>
      <c r="FJ42" s="87"/>
      <c r="FK42" s="87"/>
      <c r="FL42" s="87"/>
      <c r="FM42" s="87"/>
      <c r="FN42" s="87"/>
      <c r="FO42" s="87"/>
      <c r="FP42" s="87"/>
      <c r="FQ42" s="87"/>
      <c r="FR42" s="87"/>
      <c r="FS42" s="87"/>
      <c r="FT42" s="87"/>
      <c r="FU42" s="87"/>
      <c r="FV42" s="87"/>
      <c r="FW42" s="87"/>
      <c r="FX42" s="87"/>
      <c r="FY42" s="87"/>
      <c r="FZ42" s="87"/>
      <c r="GA42" s="87"/>
      <c r="GB42" s="87"/>
      <c r="GC42" s="87"/>
      <c r="GD42" s="87"/>
      <c r="GE42" s="87"/>
      <c r="GF42" s="87"/>
      <c r="GG42" s="87"/>
      <c r="GH42" s="87"/>
      <c r="GI42" s="87"/>
      <c r="GJ42" s="87"/>
      <c r="GK42" s="87"/>
      <c r="GL42" s="87"/>
      <c r="GM42" s="87"/>
      <c r="GN42" s="87"/>
      <c r="GO42" s="87"/>
      <c r="GP42" s="87"/>
      <c r="GQ42" s="87"/>
      <c r="GR42" s="87"/>
      <c r="GS42" s="87"/>
      <c r="GT42" s="87"/>
      <c r="GU42" s="87"/>
      <c r="GV42" s="87"/>
      <c r="GW42" s="87"/>
      <c r="GX42" s="87"/>
      <c r="GY42" s="87"/>
      <c r="GZ42" s="87"/>
      <c r="HA42" s="87"/>
      <c r="HB42" s="87"/>
      <c r="HC42" s="87"/>
      <c r="HD42" s="87"/>
      <c r="HE42" s="87"/>
      <c r="HF42" s="87"/>
      <c r="HG42" s="87"/>
      <c r="HH42" s="87"/>
      <c r="HI42" s="87"/>
      <c r="HJ42" s="87"/>
      <c r="HK42" s="87"/>
      <c r="HL42" s="87"/>
      <c r="HM42" s="87"/>
      <c r="HN42" s="87"/>
      <c r="HO42" s="87"/>
      <c r="HP42" s="87"/>
      <c r="HQ42" s="87"/>
      <c r="HR42" s="87"/>
      <c r="HS42" s="87"/>
      <c r="HT42" s="87"/>
      <c r="HU42" s="87"/>
      <c r="HV42" s="87"/>
      <c r="HW42" s="87"/>
      <c r="HX42" s="87"/>
      <c r="HY42" s="87"/>
      <c r="HZ42" s="87"/>
      <c r="IA42" s="87"/>
      <c r="IB42" s="87"/>
      <c r="IC42" s="87"/>
      <c r="ID42" s="87"/>
      <c r="IE42" s="87"/>
      <c r="IF42" s="87"/>
      <c r="IG42" s="87"/>
      <c r="IH42" s="87"/>
      <c r="II42" s="87"/>
      <c r="IJ42" s="87"/>
      <c r="IK42" s="87"/>
      <c r="IL42" s="87"/>
      <c r="IM42" s="87"/>
      <c r="IN42" s="87"/>
      <c r="IO42" s="87"/>
      <c r="IP42" s="87"/>
      <c r="IQ42" s="87"/>
      <c r="IR42" s="87"/>
      <c r="IS42" s="87"/>
      <c r="IT42" s="87"/>
      <c r="IU42" s="87"/>
      <c r="IV42" s="87"/>
    </row>
    <row r="43" spans="1:256" s="83" customFormat="1" ht="7.9" customHeight="1" x14ac:dyDescent="0.2">
      <c r="A43" s="91"/>
      <c r="B43" s="94"/>
      <c r="C43" s="91"/>
      <c r="D43" s="91"/>
      <c r="E43" s="91"/>
      <c r="F43" s="92"/>
      <c r="G43" s="98"/>
      <c r="H43" s="92"/>
      <c r="I43" s="92"/>
      <c r="J43" s="92"/>
      <c r="K43" s="98"/>
      <c r="L43" s="92"/>
      <c r="M43" s="92"/>
      <c r="N43" s="100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  <c r="EK43" s="87"/>
      <c r="EL43" s="87"/>
      <c r="EM43" s="87"/>
      <c r="EN43" s="87"/>
      <c r="EO43" s="87"/>
      <c r="EP43" s="87"/>
      <c r="EQ43" s="87"/>
      <c r="ER43" s="87"/>
      <c r="ES43" s="87"/>
      <c r="ET43" s="87"/>
      <c r="EU43" s="87"/>
      <c r="EV43" s="87"/>
      <c r="EW43" s="87"/>
      <c r="EX43" s="87"/>
      <c r="EY43" s="87"/>
      <c r="EZ43" s="87"/>
      <c r="FA43" s="87"/>
      <c r="FB43" s="87"/>
      <c r="FC43" s="87"/>
      <c r="FD43" s="87"/>
      <c r="FE43" s="87"/>
      <c r="FF43" s="87"/>
      <c r="FG43" s="87"/>
      <c r="FH43" s="87"/>
      <c r="FI43" s="87"/>
      <c r="FJ43" s="87"/>
      <c r="FK43" s="87"/>
      <c r="FL43" s="87"/>
      <c r="FM43" s="87"/>
      <c r="FN43" s="87"/>
      <c r="FO43" s="87"/>
      <c r="FP43" s="87"/>
      <c r="FQ43" s="87"/>
      <c r="FR43" s="87"/>
      <c r="FS43" s="87"/>
      <c r="FT43" s="87"/>
      <c r="FU43" s="87"/>
      <c r="FV43" s="87"/>
      <c r="FW43" s="87"/>
      <c r="FX43" s="87"/>
      <c r="FY43" s="87"/>
      <c r="FZ43" s="87"/>
      <c r="GA43" s="87"/>
      <c r="GB43" s="87"/>
      <c r="GC43" s="87"/>
      <c r="GD43" s="87"/>
      <c r="GE43" s="87"/>
      <c r="GF43" s="87"/>
      <c r="GG43" s="87"/>
      <c r="GH43" s="87"/>
      <c r="GI43" s="87"/>
      <c r="GJ43" s="87"/>
      <c r="GK43" s="87"/>
      <c r="GL43" s="87"/>
      <c r="GM43" s="87"/>
      <c r="GN43" s="87"/>
      <c r="GO43" s="87"/>
      <c r="GP43" s="87"/>
      <c r="GQ43" s="87"/>
      <c r="GR43" s="87"/>
      <c r="GS43" s="87"/>
      <c r="GT43" s="87"/>
      <c r="GU43" s="87"/>
      <c r="GV43" s="87"/>
      <c r="GW43" s="87"/>
      <c r="GX43" s="87"/>
      <c r="GY43" s="87"/>
      <c r="GZ43" s="87"/>
      <c r="HA43" s="87"/>
      <c r="HB43" s="87"/>
      <c r="HC43" s="87"/>
      <c r="HD43" s="87"/>
      <c r="HE43" s="87"/>
      <c r="HF43" s="87"/>
      <c r="HG43" s="87"/>
      <c r="HH43" s="87"/>
      <c r="HI43" s="87"/>
      <c r="HJ43" s="87"/>
      <c r="HK43" s="87"/>
      <c r="HL43" s="87"/>
      <c r="HM43" s="87"/>
      <c r="HN43" s="87"/>
      <c r="HO43" s="87"/>
      <c r="HP43" s="87"/>
      <c r="HQ43" s="87"/>
      <c r="HR43" s="87"/>
      <c r="HS43" s="87"/>
      <c r="HT43" s="87"/>
      <c r="HU43" s="87"/>
      <c r="HV43" s="87"/>
      <c r="HW43" s="87"/>
      <c r="HX43" s="87"/>
      <c r="HY43" s="87"/>
      <c r="HZ43" s="87"/>
      <c r="IA43" s="87"/>
      <c r="IB43" s="87"/>
      <c r="IC43" s="87"/>
      <c r="ID43" s="87"/>
      <c r="IE43" s="87"/>
      <c r="IF43" s="87"/>
      <c r="IG43" s="87"/>
      <c r="IH43" s="87"/>
      <c r="II43" s="87"/>
      <c r="IJ43" s="87"/>
      <c r="IK43" s="87"/>
      <c r="IL43" s="87"/>
      <c r="IM43" s="87"/>
      <c r="IN43" s="87"/>
      <c r="IO43" s="87"/>
      <c r="IP43" s="87"/>
      <c r="IQ43" s="87"/>
      <c r="IR43" s="87"/>
      <c r="IS43" s="87"/>
      <c r="IT43" s="87"/>
      <c r="IU43" s="87"/>
      <c r="IV43" s="87"/>
    </row>
    <row r="44" spans="1:256" s="14" customFormat="1" x14ac:dyDescent="0.2">
      <c r="A44" s="36" t="s">
        <v>66</v>
      </c>
      <c r="B44" s="207" t="s">
        <v>130</v>
      </c>
      <c r="C44" s="47"/>
      <c r="D44" s="74">
        <v>44104</v>
      </c>
      <c r="E44" s="49"/>
      <c r="F44" s="22">
        <v>935801.62</v>
      </c>
      <c r="G44" s="124">
        <f t="shared" ref="G44" si="8">H44/F44</f>
        <v>1</v>
      </c>
      <c r="H44" s="22">
        <v>935801.62</v>
      </c>
      <c r="I44" s="97" t="s">
        <v>65</v>
      </c>
      <c r="J44" s="22">
        <v>1069632.76</v>
      </c>
      <c r="K44" s="124">
        <f t="shared" ref="K44" si="9">L44/J44</f>
        <v>1</v>
      </c>
      <c r="L44" s="22">
        <v>1069632.76</v>
      </c>
      <c r="M44" s="95"/>
      <c r="N44" s="214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68"/>
      <c r="BB44" s="68"/>
      <c r="BC44" s="68"/>
      <c r="BD44" s="68"/>
      <c r="BE44" s="68"/>
      <c r="BF44" s="68"/>
      <c r="BG44" s="68"/>
      <c r="BH44" s="68"/>
      <c r="BI44" s="68"/>
      <c r="BJ44" s="68"/>
      <c r="BK44" s="68"/>
      <c r="BL44" s="68"/>
      <c r="BM44" s="68"/>
      <c r="BN44" s="68"/>
      <c r="BO44" s="68"/>
      <c r="BP44" s="68"/>
      <c r="BQ44" s="68"/>
      <c r="BR44" s="68"/>
      <c r="BS44" s="68"/>
      <c r="BT44" s="68"/>
      <c r="BU44" s="68"/>
      <c r="BV44" s="68"/>
      <c r="BW44" s="68"/>
      <c r="BX44" s="68"/>
      <c r="BY44" s="68"/>
      <c r="BZ44" s="68"/>
      <c r="CA44" s="68"/>
      <c r="CB44" s="68"/>
      <c r="CC44" s="68"/>
      <c r="CD44" s="68"/>
      <c r="CE44" s="68"/>
      <c r="CF44" s="68"/>
      <c r="CG44" s="68"/>
      <c r="CH44" s="68"/>
      <c r="CI44" s="68"/>
      <c r="CJ44" s="68"/>
      <c r="CK44" s="68"/>
      <c r="CL44" s="68"/>
      <c r="CM44" s="68"/>
      <c r="CN44" s="68"/>
      <c r="CO44" s="68"/>
      <c r="CP44" s="68"/>
      <c r="CQ44" s="68"/>
      <c r="CR44" s="68"/>
      <c r="CS44" s="68"/>
      <c r="CT44" s="68"/>
      <c r="CU44" s="68"/>
      <c r="CV44" s="68"/>
      <c r="CW44" s="68"/>
      <c r="CX44" s="68"/>
      <c r="CY44" s="68"/>
      <c r="CZ44" s="68"/>
      <c r="DA44" s="68"/>
      <c r="DB44" s="68"/>
      <c r="DC44" s="68"/>
      <c r="DD44" s="68"/>
      <c r="DE44" s="68"/>
      <c r="DF44" s="68"/>
      <c r="DG44" s="68"/>
      <c r="DH44" s="68"/>
      <c r="DI44" s="68"/>
      <c r="DJ44" s="68"/>
      <c r="DK44" s="68"/>
      <c r="DL44" s="68"/>
      <c r="DM44" s="68"/>
      <c r="DN44" s="68"/>
      <c r="DO44" s="68"/>
      <c r="DP44" s="68"/>
      <c r="DQ44" s="68"/>
      <c r="DR44" s="68"/>
      <c r="DS44" s="68"/>
      <c r="DT44" s="68"/>
      <c r="DU44" s="68"/>
      <c r="DV44" s="68"/>
      <c r="DW44" s="68"/>
      <c r="DX44" s="68"/>
      <c r="DY44" s="68"/>
      <c r="DZ44" s="68"/>
      <c r="EA44" s="68"/>
      <c r="EB44" s="68"/>
      <c r="EC44" s="68"/>
      <c r="ED44" s="68"/>
      <c r="EE44" s="68"/>
      <c r="EF44" s="68"/>
      <c r="EG44" s="68"/>
      <c r="EH44" s="68"/>
      <c r="EI44" s="68"/>
      <c r="EJ44" s="68"/>
      <c r="EK44" s="68"/>
      <c r="EL44" s="68"/>
      <c r="EM44" s="68"/>
      <c r="EN44" s="68"/>
      <c r="EO44" s="68"/>
      <c r="EP44" s="68"/>
      <c r="EQ44" s="68"/>
      <c r="ER44" s="68"/>
      <c r="ES44" s="68"/>
      <c r="ET44" s="68"/>
      <c r="EU44" s="68"/>
      <c r="EV44" s="68"/>
      <c r="EW44" s="68"/>
      <c r="EX44" s="68"/>
      <c r="EY44" s="68"/>
      <c r="EZ44" s="68"/>
      <c r="FA44" s="68"/>
      <c r="FB44" s="68"/>
      <c r="FC44" s="68"/>
      <c r="FD44" s="68"/>
      <c r="FE44" s="68"/>
      <c r="FF44" s="68"/>
      <c r="FG44" s="68"/>
      <c r="FH44" s="68"/>
      <c r="FI44" s="68"/>
      <c r="FJ44" s="68"/>
      <c r="FK44" s="68"/>
      <c r="FL44" s="68"/>
      <c r="FM44" s="68"/>
      <c r="FN44" s="68"/>
      <c r="FO44" s="68"/>
      <c r="FP44" s="68"/>
      <c r="FQ44" s="68"/>
      <c r="FR44" s="68"/>
      <c r="FS44" s="68"/>
      <c r="FT44" s="68"/>
      <c r="FU44" s="68"/>
      <c r="FV44" s="68"/>
      <c r="FW44" s="68"/>
      <c r="FX44" s="68"/>
      <c r="FY44" s="68"/>
      <c r="FZ44" s="68"/>
      <c r="GA44" s="68"/>
      <c r="GB44" s="68"/>
      <c r="GC44" s="68"/>
      <c r="GD44" s="68"/>
      <c r="GE44" s="68"/>
      <c r="GF44" s="68"/>
      <c r="GG44" s="68"/>
      <c r="GH44" s="68"/>
      <c r="GI44" s="68"/>
      <c r="GJ44" s="68"/>
      <c r="GK44" s="68"/>
      <c r="GL44" s="68"/>
      <c r="GM44" s="68"/>
      <c r="GN44" s="68"/>
      <c r="GO44" s="68"/>
      <c r="GP44" s="68"/>
      <c r="GQ44" s="68"/>
      <c r="GR44" s="68"/>
      <c r="GS44" s="68"/>
      <c r="GT44" s="68"/>
      <c r="GU44" s="68"/>
      <c r="GV44" s="68"/>
      <c r="GW44" s="68"/>
      <c r="GX44" s="68"/>
      <c r="GY44" s="68"/>
      <c r="GZ44" s="68"/>
      <c r="HA44" s="68"/>
      <c r="HB44" s="68"/>
      <c r="HC44" s="68"/>
      <c r="HD44" s="68"/>
      <c r="HE44" s="68"/>
      <c r="HF44" s="68"/>
      <c r="HG44" s="68"/>
      <c r="HH44" s="68"/>
      <c r="HI44" s="68"/>
      <c r="HJ44" s="68"/>
      <c r="HK44" s="68"/>
      <c r="HL44" s="68"/>
      <c r="HM44" s="68"/>
      <c r="HN44" s="68"/>
      <c r="HO44" s="68"/>
      <c r="HP44" s="68"/>
      <c r="HQ44" s="68"/>
      <c r="HR44" s="68"/>
      <c r="HS44" s="68"/>
      <c r="HT44" s="68"/>
      <c r="HU44" s="68"/>
      <c r="HV44" s="68"/>
      <c r="HW44" s="68"/>
      <c r="HX44" s="68"/>
      <c r="HY44" s="68"/>
      <c r="HZ44" s="68"/>
      <c r="IA44" s="68"/>
      <c r="IB44" s="68"/>
      <c r="IC44" s="68"/>
      <c r="ID44" s="68"/>
      <c r="IE44" s="68"/>
      <c r="IF44" s="68"/>
      <c r="IG44" s="68"/>
      <c r="IH44" s="68"/>
      <c r="II44" s="68"/>
      <c r="IJ44" s="68"/>
      <c r="IK44" s="68"/>
      <c r="IL44" s="68"/>
      <c r="IM44" s="68"/>
      <c r="IN44" s="68"/>
      <c r="IO44" s="68"/>
      <c r="IP44" s="68"/>
      <c r="IQ44" s="68"/>
      <c r="IR44" s="68"/>
      <c r="IS44" s="68"/>
      <c r="IT44" s="68"/>
      <c r="IU44" s="68"/>
      <c r="IV44" s="68"/>
    </row>
    <row r="45" spans="1:256" s="14" customFormat="1" x14ac:dyDescent="0.2">
      <c r="A45" s="36"/>
      <c r="B45" s="44" t="s">
        <v>158</v>
      </c>
      <c r="C45" s="47"/>
      <c r="D45" s="74">
        <v>44104</v>
      </c>
      <c r="E45" s="49"/>
      <c r="F45" s="22">
        <v>1001369.31</v>
      </c>
      <c r="G45" s="124"/>
      <c r="H45" s="22">
        <v>1001369.31</v>
      </c>
      <c r="I45" s="97" t="s">
        <v>65</v>
      </c>
      <c r="J45" s="22">
        <v>1001798.84</v>
      </c>
      <c r="K45" s="124"/>
      <c r="L45" s="22">
        <v>1001798.84</v>
      </c>
      <c r="M45" s="95"/>
      <c r="N45" s="214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68"/>
      <c r="BB45" s="68"/>
      <c r="BC45" s="68"/>
      <c r="BD45" s="68"/>
      <c r="BE45" s="68"/>
      <c r="BF45" s="68"/>
      <c r="BG45" s="68"/>
      <c r="BH45" s="68"/>
      <c r="BI45" s="68"/>
      <c r="BJ45" s="68"/>
      <c r="BK45" s="68"/>
      <c r="BL45" s="68"/>
      <c r="BM45" s="68"/>
      <c r="BN45" s="68"/>
      <c r="BO45" s="68"/>
      <c r="BP45" s="68"/>
      <c r="BQ45" s="68"/>
      <c r="BR45" s="68"/>
      <c r="BS45" s="68"/>
      <c r="BT45" s="68"/>
      <c r="BU45" s="68"/>
      <c r="BV45" s="68"/>
      <c r="BW45" s="68"/>
      <c r="BX45" s="68"/>
      <c r="BY45" s="68"/>
      <c r="BZ45" s="68"/>
      <c r="CA45" s="68"/>
      <c r="CB45" s="68"/>
      <c r="CC45" s="68"/>
      <c r="CD45" s="68"/>
      <c r="CE45" s="68"/>
      <c r="CF45" s="68"/>
      <c r="CG45" s="68"/>
      <c r="CH45" s="68"/>
      <c r="CI45" s="68"/>
      <c r="CJ45" s="68"/>
      <c r="CK45" s="68"/>
      <c r="CL45" s="68"/>
      <c r="CM45" s="68"/>
      <c r="CN45" s="68"/>
      <c r="CO45" s="68"/>
      <c r="CP45" s="68"/>
      <c r="CQ45" s="68"/>
      <c r="CR45" s="68"/>
      <c r="CS45" s="68"/>
      <c r="CT45" s="68"/>
      <c r="CU45" s="68"/>
      <c r="CV45" s="68"/>
      <c r="CW45" s="68"/>
      <c r="CX45" s="68"/>
      <c r="CY45" s="68"/>
      <c r="CZ45" s="68"/>
      <c r="DA45" s="68"/>
      <c r="DB45" s="68"/>
      <c r="DC45" s="68"/>
      <c r="DD45" s="68"/>
      <c r="DE45" s="68"/>
      <c r="DF45" s="68"/>
      <c r="DG45" s="68"/>
      <c r="DH45" s="68"/>
      <c r="DI45" s="68"/>
      <c r="DJ45" s="68"/>
      <c r="DK45" s="68"/>
      <c r="DL45" s="68"/>
      <c r="DM45" s="68"/>
      <c r="DN45" s="68"/>
      <c r="DO45" s="68"/>
      <c r="DP45" s="68"/>
      <c r="DQ45" s="68"/>
      <c r="DR45" s="68"/>
      <c r="DS45" s="68"/>
      <c r="DT45" s="68"/>
      <c r="DU45" s="68"/>
      <c r="DV45" s="68"/>
      <c r="DW45" s="68"/>
      <c r="DX45" s="68"/>
      <c r="DY45" s="68"/>
      <c r="DZ45" s="68"/>
      <c r="EA45" s="68"/>
      <c r="EB45" s="68"/>
      <c r="EC45" s="68"/>
      <c r="ED45" s="68"/>
      <c r="EE45" s="68"/>
      <c r="EF45" s="68"/>
      <c r="EG45" s="68"/>
      <c r="EH45" s="68"/>
      <c r="EI45" s="68"/>
      <c r="EJ45" s="68"/>
      <c r="EK45" s="68"/>
      <c r="EL45" s="68"/>
      <c r="EM45" s="68"/>
      <c r="EN45" s="68"/>
      <c r="EO45" s="68"/>
      <c r="EP45" s="68"/>
      <c r="EQ45" s="68"/>
      <c r="ER45" s="68"/>
      <c r="ES45" s="68"/>
      <c r="ET45" s="68"/>
      <c r="EU45" s="68"/>
      <c r="EV45" s="68"/>
      <c r="EW45" s="68"/>
      <c r="EX45" s="68"/>
      <c r="EY45" s="68"/>
      <c r="EZ45" s="68"/>
      <c r="FA45" s="68"/>
      <c r="FB45" s="68"/>
      <c r="FC45" s="68"/>
      <c r="FD45" s="68"/>
      <c r="FE45" s="68"/>
      <c r="FF45" s="68"/>
      <c r="FG45" s="68"/>
      <c r="FH45" s="68"/>
      <c r="FI45" s="68"/>
      <c r="FJ45" s="68"/>
      <c r="FK45" s="68"/>
      <c r="FL45" s="68"/>
      <c r="FM45" s="68"/>
      <c r="FN45" s="68"/>
      <c r="FO45" s="68"/>
      <c r="FP45" s="68"/>
      <c r="FQ45" s="68"/>
      <c r="FR45" s="68"/>
      <c r="FS45" s="68"/>
      <c r="FT45" s="68"/>
      <c r="FU45" s="68"/>
      <c r="FV45" s="68"/>
      <c r="FW45" s="68"/>
      <c r="FX45" s="68"/>
      <c r="FY45" s="68"/>
      <c r="FZ45" s="68"/>
      <c r="GA45" s="68"/>
      <c r="GB45" s="68"/>
      <c r="GC45" s="68"/>
      <c r="GD45" s="68"/>
      <c r="GE45" s="68"/>
      <c r="GF45" s="68"/>
      <c r="GG45" s="68"/>
      <c r="GH45" s="68"/>
      <c r="GI45" s="68"/>
      <c r="GJ45" s="68"/>
      <c r="GK45" s="68"/>
      <c r="GL45" s="68"/>
      <c r="GM45" s="68"/>
      <c r="GN45" s="68"/>
      <c r="GO45" s="68"/>
      <c r="GP45" s="68"/>
      <c r="GQ45" s="68"/>
      <c r="GR45" s="68"/>
      <c r="GS45" s="68"/>
      <c r="GT45" s="68"/>
      <c r="GU45" s="68"/>
      <c r="GV45" s="68"/>
      <c r="GW45" s="68"/>
      <c r="GX45" s="68"/>
      <c r="GY45" s="68"/>
      <c r="GZ45" s="68"/>
      <c r="HA45" s="68"/>
      <c r="HB45" s="68"/>
      <c r="HC45" s="68"/>
      <c r="HD45" s="68"/>
      <c r="HE45" s="68"/>
      <c r="HF45" s="68"/>
      <c r="HG45" s="68"/>
      <c r="HH45" s="68"/>
      <c r="HI45" s="68"/>
      <c r="HJ45" s="68"/>
      <c r="HK45" s="68"/>
      <c r="HL45" s="68"/>
      <c r="HM45" s="68"/>
      <c r="HN45" s="68"/>
      <c r="HO45" s="68"/>
      <c r="HP45" s="68"/>
      <c r="HQ45" s="68"/>
      <c r="HR45" s="68"/>
      <c r="HS45" s="68"/>
      <c r="HT45" s="68"/>
      <c r="HU45" s="68"/>
      <c r="HV45" s="68"/>
      <c r="HW45" s="68"/>
      <c r="HX45" s="68"/>
      <c r="HY45" s="68"/>
      <c r="HZ45" s="68"/>
      <c r="IA45" s="68"/>
      <c r="IB45" s="68"/>
      <c r="IC45" s="68"/>
      <c r="ID45" s="68"/>
      <c r="IE45" s="68"/>
      <c r="IF45" s="68"/>
      <c r="IG45" s="68"/>
      <c r="IH45" s="68"/>
      <c r="II45" s="68"/>
      <c r="IJ45" s="68"/>
      <c r="IK45" s="68"/>
      <c r="IL45" s="68"/>
      <c r="IM45" s="68"/>
      <c r="IN45" s="68"/>
      <c r="IO45" s="68"/>
      <c r="IP45" s="68"/>
      <c r="IQ45" s="68"/>
      <c r="IR45" s="68"/>
      <c r="IS45" s="68"/>
      <c r="IT45" s="68"/>
      <c r="IU45" s="68"/>
      <c r="IV45" s="68"/>
    </row>
    <row r="46" spans="1:256" s="14" customFormat="1" x14ac:dyDescent="0.2">
      <c r="A46" s="36"/>
      <c r="B46" s="36"/>
      <c r="C46" s="47"/>
      <c r="D46" s="74"/>
      <c r="E46" s="49"/>
      <c r="F46" s="52">
        <f>SUM(F44:F45)</f>
        <v>1937170.9300000002</v>
      </c>
      <c r="G46" s="124"/>
      <c r="H46" s="52">
        <f>SUM(H44:H45)</f>
        <v>1937170.9300000002</v>
      </c>
      <c r="I46" s="92"/>
      <c r="J46" s="52">
        <f>SUM(J44:J45)</f>
        <v>2071431.6</v>
      </c>
      <c r="K46" s="124"/>
      <c r="L46" s="52">
        <f>SUM(L44:L45)</f>
        <v>2071431.6</v>
      </c>
      <c r="M46" s="93"/>
      <c r="N46" s="99">
        <f>SUM(L46-H46)</f>
        <v>134260.66999999993</v>
      </c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68"/>
      <c r="BB46" s="68"/>
      <c r="BC46" s="68"/>
      <c r="BD46" s="68"/>
      <c r="BE46" s="68"/>
      <c r="BF46" s="68"/>
      <c r="BG46" s="68"/>
      <c r="BH46" s="68"/>
      <c r="BI46" s="68"/>
      <c r="BJ46" s="68"/>
      <c r="BK46" s="68"/>
      <c r="BL46" s="68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8"/>
      <c r="CA46" s="68"/>
      <c r="CB46" s="68"/>
      <c r="CC46" s="68"/>
      <c r="CD46" s="68"/>
      <c r="CE46" s="68"/>
      <c r="CF46" s="68"/>
      <c r="CG46" s="68"/>
      <c r="CH46" s="68"/>
      <c r="CI46" s="68"/>
      <c r="CJ46" s="68"/>
      <c r="CK46" s="68"/>
      <c r="CL46" s="68"/>
      <c r="CM46" s="68"/>
      <c r="CN46" s="68"/>
      <c r="CO46" s="68"/>
      <c r="CP46" s="68"/>
      <c r="CQ46" s="68"/>
      <c r="CR46" s="68"/>
      <c r="CS46" s="68"/>
      <c r="CT46" s="68"/>
      <c r="CU46" s="68"/>
      <c r="CV46" s="68"/>
      <c r="CW46" s="68"/>
      <c r="CX46" s="68"/>
      <c r="CY46" s="68"/>
      <c r="CZ46" s="68"/>
      <c r="DA46" s="68"/>
      <c r="DB46" s="68"/>
      <c r="DC46" s="68"/>
      <c r="DD46" s="68"/>
      <c r="DE46" s="68"/>
      <c r="DF46" s="68"/>
      <c r="DG46" s="68"/>
      <c r="DH46" s="68"/>
      <c r="DI46" s="68"/>
      <c r="DJ46" s="68"/>
      <c r="DK46" s="68"/>
      <c r="DL46" s="68"/>
      <c r="DM46" s="68"/>
      <c r="DN46" s="68"/>
      <c r="DO46" s="68"/>
      <c r="DP46" s="68"/>
      <c r="DQ46" s="68"/>
      <c r="DR46" s="68"/>
      <c r="DS46" s="68"/>
      <c r="DT46" s="68"/>
      <c r="DU46" s="68"/>
      <c r="DV46" s="68"/>
      <c r="DW46" s="68"/>
      <c r="DX46" s="68"/>
      <c r="DY46" s="68"/>
      <c r="DZ46" s="68"/>
      <c r="EA46" s="68"/>
      <c r="EB46" s="68"/>
      <c r="EC46" s="68"/>
      <c r="ED46" s="68"/>
      <c r="EE46" s="68"/>
      <c r="EF46" s="68"/>
      <c r="EG46" s="68"/>
      <c r="EH46" s="68"/>
      <c r="EI46" s="68"/>
      <c r="EJ46" s="68"/>
      <c r="EK46" s="68"/>
      <c r="EL46" s="68"/>
      <c r="EM46" s="68"/>
      <c r="EN46" s="68"/>
      <c r="EO46" s="68"/>
      <c r="EP46" s="68"/>
      <c r="EQ46" s="68"/>
      <c r="ER46" s="68"/>
      <c r="ES46" s="68"/>
      <c r="ET46" s="68"/>
      <c r="EU46" s="68"/>
      <c r="EV46" s="68"/>
      <c r="EW46" s="68"/>
      <c r="EX46" s="68"/>
      <c r="EY46" s="68"/>
      <c r="EZ46" s="68"/>
      <c r="FA46" s="68"/>
      <c r="FB46" s="68"/>
      <c r="FC46" s="68"/>
      <c r="FD46" s="68"/>
      <c r="FE46" s="68"/>
      <c r="FF46" s="68"/>
      <c r="FG46" s="68"/>
      <c r="FH46" s="68"/>
      <c r="FI46" s="68"/>
      <c r="FJ46" s="68"/>
      <c r="FK46" s="68"/>
      <c r="FL46" s="68"/>
      <c r="FM46" s="68"/>
      <c r="FN46" s="68"/>
      <c r="FO46" s="68"/>
      <c r="FP46" s="68"/>
      <c r="FQ46" s="68"/>
      <c r="FR46" s="68"/>
      <c r="FS46" s="68"/>
      <c r="FT46" s="68"/>
      <c r="FU46" s="68"/>
      <c r="FV46" s="68"/>
      <c r="FW46" s="68"/>
      <c r="FX46" s="68"/>
      <c r="FY46" s="68"/>
      <c r="FZ46" s="68"/>
      <c r="GA46" s="68"/>
      <c r="GB46" s="68"/>
      <c r="GC46" s="68"/>
      <c r="GD46" s="68"/>
      <c r="GE46" s="68"/>
      <c r="GF46" s="68"/>
      <c r="GG46" s="68"/>
      <c r="GH46" s="68"/>
      <c r="GI46" s="68"/>
      <c r="GJ46" s="68"/>
      <c r="GK46" s="68"/>
      <c r="GL46" s="68"/>
      <c r="GM46" s="68"/>
      <c r="GN46" s="68"/>
      <c r="GO46" s="68"/>
      <c r="GP46" s="68"/>
      <c r="GQ46" s="68"/>
      <c r="GR46" s="68"/>
      <c r="GS46" s="68"/>
      <c r="GT46" s="68"/>
      <c r="GU46" s="68"/>
      <c r="GV46" s="68"/>
      <c r="GW46" s="68"/>
      <c r="GX46" s="68"/>
      <c r="GY46" s="68"/>
      <c r="GZ46" s="68"/>
      <c r="HA46" s="68"/>
      <c r="HB46" s="68"/>
      <c r="HC46" s="68"/>
      <c r="HD46" s="68"/>
      <c r="HE46" s="68"/>
      <c r="HF46" s="68"/>
      <c r="HG46" s="68"/>
      <c r="HH46" s="68"/>
      <c r="HI46" s="68"/>
      <c r="HJ46" s="68"/>
      <c r="HK46" s="68"/>
      <c r="HL46" s="68"/>
      <c r="HM46" s="68"/>
      <c r="HN46" s="68"/>
      <c r="HO46" s="68"/>
      <c r="HP46" s="68"/>
      <c r="HQ46" s="68"/>
      <c r="HR46" s="68"/>
      <c r="HS46" s="68"/>
      <c r="HT46" s="68"/>
      <c r="HU46" s="68"/>
      <c r="HV46" s="68"/>
      <c r="HW46" s="68"/>
      <c r="HX46" s="68"/>
      <c r="HY46" s="68"/>
      <c r="HZ46" s="68"/>
      <c r="IA46" s="68"/>
      <c r="IB46" s="68"/>
      <c r="IC46" s="68"/>
      <c r="ID46" s="68"/>
      <c r="IE46" s="68"/>
      <c r="IF46" s="68"/>
      <c r="IG46" s="68"/>
      <c r="IH46" s="68"/>
      <c r="II46" s="68"/>
      <c r="IJ46" s="68"/>
      <c r="IK46" s="68"/>
      <c r="IL46" s="68"/>
      <c r="IM46" s="68"/>
      <c r="IN46" s="68"/>
      <c r="IO46" s="68"/>
      <c r="IP46" s="68"/>
      <c r="IQ46" s="68"/>
      <c r="IR46" s="68"/>
      <c r="IS46" s="68"/>
      <c r="IT46" s="68"/>
      <c r="IU46" s="68"/>
      <c r="IV46" s="68"/>
    </row>
    <row r="47" spans="1:256" s="14" customFormat="1" x14ac:dyDescent="0.2">
      <c r="A47" s="36"/>
      <c r="B47" s="36"/>
      <c r="C47" s="47"/>
      <c r="D47" s="74"/>
      <c r="E47" s="49"/>
      <c r="F47" s="52"/>
      <c r="G47" s="124"/>
      <c r="H47" s="52"/>
      <c r="I47" s="92"/>
      <c r="J47" s="52"/>
      <c r="K47" s="124"/>
      <c r="L47" s="52"/>
      <c r="M47" s="93"/>
      <c r="N47" s="99"/>
      <c r="O47" s="68"/>
      <c r="P47" s="68"/>
      <c r="Q47" s="68"/>
      <c r="R47" s="68"/>
      <c r="S47" s="68"/>
      <c r="T47" s="68"/>
      <c r="U47" s="68"/>
      <c r="V47" s="68"/>
      <c r="W47" s="68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68"/>
      <c r="BD47" s="68"/>
      <c r="BE47" s="68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68"/>
      <c r="BS47" s="68"/>
      <c r="BT47" s="68"/>
      <c r="BU47" s="68"/>
      <c r="BV47" s="68"/>
      <c r="BW47" s="68"/>
      <c r="BX47" s="68"/>
      <c r="BY47" s="68"/>
      <c r="BZ47" s="68"/>
      <c r="CA47" s="68"/>
      <c r="CB47" s="68"/>
      <c r="CC47" s="68"/>
      <c r="CD47" s="68"/>
      <c r="CE47" s="68"/>
      <c r="CF47" s="68"/>
      <c r="CG47" s="68"/>
      <c r="CH47" s="68"/>
      <c r="CI47" s="68"/>
      <c r="CJ47" s="68"/>
      <c r="CK47" s="68"/>
      <c r="CL47" s="68"/>
      <c r="CM47" s="68"/>
      <c r="CN47" s="68"/>
      <c r="CO47" s="68"/>
      <c r="CP47" s="68"/>
      <c r="CQ47" s="68"/>
      <c r="CR47" s="68"/>
      <c r="CS47" s="68"/>
      <c r="CT47" s="68"/>
      <c r="CU47" s="68"/>
      <c r="CV47" s="68"/>
      <c r="CW47" s="68"/>
      <c r="CX47" s="68"/>
      <c r="CY47" s="68"/>
      <c r="CZ47" s="68"/>
      <c r="DA47" s="68"/>
      <c r="DB47" s="68"/>
      <c r="DC47" s="68"/>
      <c r="DD47" s="68"/>
      <c r="DE47" s="68"/>
      <c r="DF47" s="68"/>
      <c r="DG47" s="68"/>
      <c r="DH47" s="68"/>
      <c r="DI47" s="68"/>
      <c r="DJ47" s="68"/>
      <c r="DK47" s="68"/>
      <c r="DL47" s="68"/>
      <c r="DM47" s="68"/>
      <c r="DN47" s="68"/>
      <c r="DO47" s="68"/>
      <c r="DP47" s="68"/>
      <c r="DQ47" s="68"/>
      <c r="DR47" s="68"/>
      <c r="DS47" s="68"/>
      <c r="DT47" s="68"/>
      <c r="DU47" s="68"/>
      <c r="DV47" s="68"/>
      <c r="DW47" s="68"/>
      <c r="DX47" s="68"/>
      <c r="DY47" s="68"/>
      <c r="DZ47" s="68"/>
      <c r="EA47" s="68"/>
      <c r="EB47" s="68"/>
      <c r="EC47" s="68"/>
      <c r="ED47" s="68"/>
      <c r="EE47" s="68"/>
      <c r="EF47" s="68"/>
      <c r="EG47" s="68"/>
      <c r="EH47" s="68"/>
      <c r="EI47" s="68"/>
      <c r="EJ47" s="68"/>
      <c r="EK47" s="68"/>
      <c r="EL47" s="68"/>
      <c r="EM47" s="68"/>
      <c r="EN47" s="68"/>
      <c r="EO47" s="68"/>
      <c r="EP47" s="68"/>
      <c r="EQ47" s="68"/>
      <c r="ER47" s="68"/>
      <c r="ES47" s="68"/>
      <c r="ET47" s="68"/>
      <c r="EU47" s="68"/>
      <c r="EV47" s="68"/>
      <c r="EW47" s="68"/>
      <c r="EX47" s="68"/>
      <c r="EY47" s="68"/>
      <c r="EZ47" s="68"/>
      <c r="FA47" s="68"/>
      <c r="FB47" s="68"/>
      <c r="FC47" s="68"/>
      <c r="FD47" s="68"/>
      <c r="FE47" s="68"/>
      <c r="FF47" s="68"/>
      <c r="FG47" s="68"/>
      <c r="FH47" s="68"/>
      <c r="FI47" s="68"/>
      <c r="FJ47" s="68"/>
      <c r="FK47" s="68"/>
      <c r="FL47" s="68"/>
      <c r="FM47" s="68"/>
      <c r="FN47" s="68"/>
      <c r="FO47" s="68"/>
      <c r="FP47" s="68"/>
      <c r="FQ47" s="68"/>
      <c r="FR47" s="68"/>
      <c r="FS47" s="68"/>
      <c r="FT47" s="68"/>
      <c r="FU47" s="68"/>
      <c r="FV47" s="68"/>
      <c r="FW47" s="68"/>
      <c r="FX47" s="68"/>
      <c r="FY47" s="68"/>
      <c r="FZ47" s="68"/>
      <c r="GA47" s="68"/>
      <c r="GB47" s="68"/>
      <c r="GC47" s="68"/>
      <c r="GD47" s="68"/>
      <c r="GE47" s="68"/>
      <c r="GF47" s="68"/>
      <c r="GG47" s="68"/>
      <c r="GH47" s="68"/>
      <c r="GI47" s="68"/>
      <c r="GJ47" s="68"/>
      <c r="GK47" s="68"/>
      <c r="GL47" s="68"/>
      <c r="GM47" s="68"/>
      <c r="GN47" s="68"/>
      <c r="GO47" s="68"/>
      <c r="GP47" s="68"/>
      <c r="GQ47" s="68"/>
      <c r="GR47" s="68"/>
      <c r="GS47" s="68"/>
      <c r="GT47" s="68"/>
      <c r="GU47" s="68"/>
      <c r="GV47" s="68"/>
      <c r="GW47" s="68"/>
      <c r="GX47" s="68"/>
      <c r="GY47" s="68"/>
      <c r="GZ47" s="68"/>
      <c r="HA47" s="68"/>
      <c r="HB47" s="68"/>
      <c r="HC47" s="68"/>
      <c r="HD47" s="68"/>
      <c r="HE47" s="68"/>
      <c r="HF47" s="68"/>
      <c r="HG47" s="68"/>
      <c r="HH47" s="68"/>
      <c r="HI47" s="68"/>
      <c r="HJ47" s="68"/>
      <c r="HK47" s="68"/>
      <c r="HL47" s="68"/>
      <c r="HM47" s="68"/>
      <c r="HN47" s="68"/>
      <c r="HO47" s="68"/>
      <c r="HP47" s="68"/>
      <c r="HQ47" s="68"/>
      <c r="HR47" s="68"/>
      <c r="HS47" s="68"/>
      <c r="HT47" s="68"/>
      <c r="HU47" s="68"/>
      <c r="HV47" s="68"/>
      <c r="HW47" s="68"/>
      <c r="HX47" s="68"/>
      <c r="HY47" s="68"/>
      <c r="HZ47" s="68"/>
      <c r="IA47" s="68"/>
      <c r="IB47" s="68"/>
      <c r="IC47" s="68"/>
      <c r="ID47" s="68"/>
      <c r="IE47" s="68"/>
      <c r="IF47" s="68"/>
      <c r="IG47" s="68"/>
      <c r="IH47" s="68"/>
      <c r="II47" s="68"/>
      <c r="IJ47" s="68"/>
      <c r="IK47" s="68"/>
      <c r="IL47" s="68"/>
      <c r="IM47" s="68"/>
      <c r="IN47" s="68"/>
      <c r="IO47" s="68"/>
      <c r="IP47" s="68"/>
      <c r="IQ47" s="68"/>
      <c r="IR47" s="68"/>
      <c r="IS47" s="68"/>
      <c r="IT47" s="68"/>
      <c r="IU47" s="68"/>
      <c r="IV47" s="68"/>
    </row>
    <row r="48" spans="1:256" s="14" customFormat="1" x14ac:dyDescent="0.2">
      <c r="A48" s="36" t="s">
        <v>67</v>
      </c>
      <c r="B48" s="36" t="s">
        <v>130</v>
      </c>
      <c r="C48" s="47"/>
      <c r="D48" s="74">
        <v>44104</v>
      </c>
      <c r="E48" s="47"/>
      <c r="F48" s="48">
        <v>3710982.31</v>
      </c>
      <c r="G48" s="124">
        <f t="shared" ref="G48" si="10">H48/F48</f>
        <v>1</v>
      </c>
      <c r="H48" s="48">
        <v>3710982.31</v>
      </c>
      <c r="I48" s="97" t="s">
        <v>65</v>
      </c>
      <c r="J48" s="48">
        <v>3043192.38</v>
      </c>
      <c r="K48" s="124">
        <f t="shared" ref="K48:K60" si="11">L48/J48</f>
        <v>1</v>
      </c>
      <c r="L48" s="48">
        <v>3043192.38</v>
      </c>
      <c r="M48" s="97"/>
      <c r="N48" s="99"/>
      <c r="O48" s="68"/>
      <c r="P48" s="68"/>
      <c r="Q48" s="68"/>
      <c r="R48" s="68"/>
      <c r="S48" s="68"/>
      <c r="T48" s="68"/>
      <c r="U48" s="68"/>
      <c r="V48" s="68"/>
      <c r="W48" s="68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68"/>
      <c r="BS48" s="68"/>
      <c r="BT48" s="68"/>
      <c r="BU48" s="68"/>
      <c r="BV48" s="68"/>
      <c r="BW48" s="68"/>
      <c r="BX48" s="68"/>
      <c r="BY48" s="68"/>
      <c r="BZ48" s="68"/>
      <c r="CA48" s="68"/>
      <c r="CB48" s="68"/>
      <c r="CC48" s="68"/>
      <c r="CD48" s="68"/>
      <c r="CE48" s="68"/>
      <c r="CF48" s="68"/>
      <c r="CG48" s="68"/>
      <c r="CH48" s="68"/>
      <c r="CI48" s="68"/>
      <c r="CJ48" s="68"/>
      <c r="CK48" s="68"/>
      <c r="CL48" s="68"/>
      <c r="CM48" s="68"/>
      <c r="CN48" s="68"/>
      <c r="CO48" s="68"/>
      <c r="CP48" s="68"/>
      <c r="CQ48" s="68"/>
      <c r="CR48" s="68"/>
      <c r="CS48" s="68"/>
      <c r="CT48" s="68"/>
      <c r="CU48" s="68"/>
      <c r="CV48" s="68"/>
      <c r="CW48" s="68"/>
      <c r="CX48" s="68"/>
      <c r="CY48" s="68"/>
      <c r="CZ48" s="68"/>
      <c r="DA48" s="68"/>
      <c r="DB48" s="68"/>
      <c r="DC48" s="68"/>
      <c r="DD48" s="68"/>
      <c r="DE48" s="68"/>
      <c r="DF48" s="68"/>
      <c r="DG48" s="68"/>
      <c r="DH48" s="68"/>
      <c r="DI48" s="68"/>
      <c r="DJ48" s="68"/>
      <c r="DK48" s="68"/>
      <c r="DL48" s="68"/>
      <c r="DM48" s="68"/>
      <c r="DN48" s="68"/>
      <c r="DO48" s="68"/>
      <c r="DP48" s="68"/>
      <c r="DQ48" s="68"/>
      <c r="DR48" s="68"/>
      <c r="DS48" s="68"/>
      <c r="DT48" s="68"/>
      <c r="DU48" s="68"/>
      <c r="DV48" s="68"/>
      <c r="DW48" s="68"/>
      <c r="DX48" s="68"/>
      <c r="DY48" s="68"/>
      <c r="DZ48" s="68"/>
      <c r="EA48" s="68"/>
      <c r="EB48" s="68"/>
      <c r="EC48" s="68"/>
      <c r="ED48" s="68"/>
      <c r="EE48" s="68"/>
      <c r="EF48" s="68"/>
      <c r="EG48" s="68"/>
      <c r="EH48" s="68"/>
      <c r="EI48" s="68"/>
      <c r="EJ48" s="68"/>
      <c r="EK48" s="68"/>
      <c r="EL48" s="68"/>
      <c r="EM48" s="68"/>
      <c r="EN48" s="68"/>
      <c r="EO48" s="68"/>
      <c r="EP48" s="68"/>
      <c r="EQ48" s="68"/>
      <c r="ER48" s="68"/>
      <c r="ES48" s="68"/>
      <c r="ET48" s="68"/>
      <c r="EU48" s="68"/>
      <c r="EV48" s="68"/>
      <c r="EW48" s="68"/>
      <c r="EX48" s="68"/>
      <c r="EY48" s="68"/>
      <c r="EZ48" s="68"/>
      <c r="FA48" s="68"/>
      <c r="FB48" s="68"/>
      <c r="FC48" s="68"/>
      <c r="FD48" s="68"/>
      <c r="FE48" s="68"/>
      <c r="FF48" s="68"/>
      <c r="FG48" s="68"/>
      <c r="FH48" s="68"/>
      <c r="FI48" s="68"/>
      <c r="FJ48" s="68"/>
      <c r="FK48" s="68"/>
      <c r="FL48" s="68"/>
      <c r="FM48" s="68"/>
      <c r="FN48" s="68"/>
      <c r="FO48" s="68"/>
      <c r="FP48" s="68"/>
      <c r="FQ48" s="68"/>
      <c r="FR48" s="68"/>
      <c r="FS48" s="68"/>
      <c r="FT48" s="68"/>
      <c r="FU48" s="68"/>
      <c r="FV48" s="68"/>
      <c r="FW48" s="68"/>
      <c r="FX48" s="68"/>
      <c r="FY48" s="68"/>
      <c r="FZ48" s="68"/>
      <c r="GA48" s="68"/>
      <c r="GB48" s="68"/>
      <c r="GC48" s="68"/>
      <c r="GD48" s="68"/>
      <c r="GE48" s="68"/>
      <c r="GF48" s="68"/>
      <c r="GG48" s="68"/>
      <c r="GH48" s="68"/>
      <c r="GI48" s="68"/>
      <c r="GJ48" s="68"/>
      <c r="GK48" s="68"/>
      <c r="GL48" s="68"/>
      <c r="GM48" s="68"/>
      <c r="GN48" s="68"/>
      <c r="GO48" s="68"/>
      <c r="GP48" s="68"/>
      <c r="GQ48" s="68"/>
      <c r="GR48" s="68"/>
      <c r="GS48" s="68"/>
      <c r="GT48" s="68"/>
      <c r="GU48" s="68"/>
      <c r="GV48" s="68"/>
      <c r="GW48" s="68"/>
      <c r="GX48" s="68"/>
      <c r="GY48" s="68"/>
      <c r="GZ48" s="68"/>
      <c r="HA48" s="68"/>
      <c r="HB48" s="68"/>
      <c r="HC48" s="68"/>
      <c r="HD48" s="68"/>
      <c r="HE48" s="68"/>
      <c r="HF48" s="68"/>
      <c r="HG48" s="68"/>
      <c r="HH48" s="68"/>
      <c r="HI48" s="68"/>
      <c r="HJ48" s="68"/>
      <c r="HK48" s="68"/>
      <c r="HL48" s="68"/>
      <c r="HM48" s="68"/>
      <c r="HN48" s="68"/>
      <c r="HO48" s="68"/>
      <c r="HP48" s="68"/>
      <c r="HQ48" s="68"/>
      <c r="HR48" s="68"/>
      <c r="HS48" s="68"/>
      <c r="HT48" s="68"/>
      <c r="HU48" s="68"/>
      <c r="HV48" s="68"/>
      <c r="HW48" s="68"/>
      <c r="HX48" s="68"/>
      <c r="HY48" s="68"/>
      <c r="HZ48" s="68"/>
      <c r="IA48" s="68"/>
      <c r="IB48" s="68"/>
      <c r="IC48" s="68"/>
      <c r="ID48" s="68"/>
      <c r="IE48" s="68"/>
      <c r="IF48" s="68"/>
      <c r="IG48" s="68"/>
      <c r="IH48" s="68"/>
      <c r="II48" s="68"/>
      <c r="IJ48" s="68"/>
      <c r="IK48" s="68"/>
      <c r="IL48" s="68"/>
      <c r="IM48" s="68"/>
      <c r="IN48" s="68"/>
      <c r="IO48" s="68"/>
      <c r="IP48" s="68"/>
      <c r="IQ48" s="68"/>
      <c r="IR48" s="68"/>
      <c r="IS48" s="68"/>
      <c r="IT48" s="68"/>
      <c r="IU48" s="68"/>
      <c r="IV48" s="68"/>
    </row>
    <row r="49" spans="1:256" s="14" customFormat="1" x14ac:dyDescent="0.2">
      <c r="A49" s="36"/>
      <c r="B49" s="36"/>
      <c r="C49" s="47"/>
      <c r="D49" s="75"/>
      <c r="E49" s="47"/>
      <c r="F49" s="55">
        <f>SUM(F48)</f>
        <v>3710982.31</v>
      </c>
      <c r="G49" s="124"/>
      <c r="H49" s="55">
        <f>SUM(H48)</f>
        <v>3710982.31</v>
      </c>
      <c r="I49" s="92"/>
      <c r="J49" s="55">
        <f>SUM(J48)</f>
        <v>3043192.38</v>
      </c>
      <c r="K49" s="124"/>
      <c r="L49" s="55">
        <f>SUM(L48)</f>
        <v>3043192.38</v>
      </c>
      <c r="M49" s="92"/>
      <c r="N49" s="99">
        <f>SUM(L49-H49)</f>
        <v>-667789.93000000017</v>
      </c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68"/>
      <c r="AI49" s="68"/>
      <c r="AJ49" s="68"/>
      <c r="AK49" s="68"/>
      <c r="AL49" s="68"/>
      <c r="AM49" s="68"/>
      <c r="AN49" s="68"/>
      <c r="AO49" s="68"/>
      <c r="AP49" s="68"/>
      <c r="AQ49" s="68"/>
      <c r="AR49" s="68"/>
      <c r="AS49" s="68"/>
      <c r="AT49" s="68"/>
      <c r="AU49" s="68"/>
      <c r="AV49" s="68"/>
      <c r="AW49" s="68"/>
      <c r="AX49" s="68"/>
      <c r="AY49" s="68"/>
      <c r="AZ49" s="68"/>
      <c r="BA49" s="68"/>
      <c r="BB49" s="68"/>
      <c r="BC49" s="68"/>
      <c r="BD49" s="68"/>
      <c r="BE49" s="68"/>
      <c r="BF49" s="68"/>
      <c r="BG49" s="68"/>
      <c r="BH49" s="68"/>
      <c r="BI49" s="68"/>
      <c r="BJ49" s="68"/>
      <c r="BK49" s="68"/>
      <c r="BL49" s="68"/>
      <c r="BM49" s="68"/>
      <c r="BN49" s="68"/>
      <c r="BO49" s="68"/>
      <c r="BP49" s="68"/>
      <c r="BQ49" s="68"/>
      <c r="BR49" s="68"/>
      <c r="BS49" s="68"/>
      <c r="BT49" s="68"/>
      <c r="BU49" s="68"/>
      <c r="BV49" s="68"/>
      <c r="BW49" s="68"/>
      <c r="BX49" s="68"/>
      <c r="BY49" s="68"/>
      <c r="BZ49" s="68"/>
      <c r="CA49" s="68"/>
      <c r="CB49" s="68"/>
      <c r="CC49" s="68"/>
      <c r="CD49" s="68"/>
      <c r="CE49" s="68"/>
      <c r="CF49" s="68"/>
      <c r="CG49" s="68"/>
      <c r="CH49" s="68"/>
      <c r="CI49" s="68"/>
      <c r="CJ49" s="68"/>
      <c r="CK49" s="68"/>
      <c r="CL49" s="68"/>
      <c r="CM49" s="68"/>
      <c r="CN49" s="68"/>
      <c r="CO49" s="68"/>
      <c r="CP49" s="68"/>
      <c r="CQ49" s="68"/>
      <c r="CR49" s="68"/>
      <c r="CS49" s="68"/>
      <c r="CT49" s="68"/>
      <c r="CU49" s="68"/>
      <c r="CV49" s="68"/>
      <c r="CW49" s="68"/>
      <c r="CX49" s="68"/>
      <c r="CY49" s="68"/>
      <c r="CZ49" s="68"/>
      <c r="DA49" s="68"/>
      <c r="DB49" s="68"/>
      <c r="DC49" s="68"/>
      <c r="DD49" s="68"/>
      <c r="DE49" s="68"/>
      <c r="DF49" s="68"/>
      <c r="DG49" s="68"/>
      <c r="DH49" s="68"/>
      <c r="DI49" s="68"/>
      <c r="DJ49" s="68"/>
      <c r="DK49" s="68"/>
      <c r="DL49" s="68"/>
      <c r="DM49" s="68"/>
      <c r="DN49" s="68"/>
      <c r="DO49" s="68"/>
      <c r="DP49" s="68"/>
      <c r="DQ49" s="68"/>
      <c r="DR49" s="68"/>
      <c r="DS49" s="68"/>
      <c r="DT49" s="68"/>
      <c r="DU49" s="68"/>
      <c r="DV49" s="68"/>
      <c r="DW49" s="68"/>
      <c r="DX49" s="68"/>
      <c r="DY49" s="68"/>
      <c r="DZ49" s="68"/>
      <c r="EA49" s="68"/>
      <c r="EB49" s="68"/>
      <c r="EC49" s="68"/>
      <c r="ED49" s="68"/>
      <c r="EE49" s="68"/>
      <c r="EF49" s="68"/>
      <c r="EG49" s="68"/>
      <c r="EH49" s="68"/>
      <c r="EI49" s="68"/>
      <c r="EJ49" s="68"/>
      <c r="EK49" s="68"/>
      <c r="EL49" s="68"/>
      <c r="EM49" s="68"/>
      <c r="EN49" s="68"/>
      <c r="EO49" s="68"/>
      <c r="EP49" s="68"/>
      <c r="EQ49" s="68"/>
      <c r="ER49" s="68"/>
      <c r="ES49" s="68"/>
      <c r="ET49" s="68"/>
      <c r="EU49" s="68"/>
      <c r="EV49" s="68"/>
      <c r="EW49" s="68"/>
      <c r="EX49" s="68"/>
      <c r="EY49" s="68"/>
      <c r="EZ49" s="68"/>
      <c r="FA49" s="68"/>
      <c r="FB49" s="68"/>
      <c r="FC49" s="68"/>
      <c r="FD49" s="68"/>
      <c r="FE49" s="68"/>
      <c r="FF49" s="68"/>
      <c r="FG49" s="68"/>
      <c r="FH49" s="68"/>
      <c r="FI49" s="68"/>
      <c r="FJ49" s="68"/>
      <c r="FK49" s="68"/>
      <c r="FL49" s="68"/>
      <c r="FM49" s="68"/>
      <c r="FN49" s="68"/>
      <c r="FO49" s="68"/>
      <c r="FP49" s="68"/>
      <c r="FQ49" s="68"/>
      <c r="FR49" s="68"/>
      <c r="FS49" s="68"/>
      <c r="FT49" s="68"/>
      <c r="FU49" s="68"/>
      <c r="FV49" s="68"/>
      <c r="FW49" s="68"/>
      <c r="FX49" s="68"/>
      <c r="FY49" s="68"/>
      <c r="FZ49" s="68"/>
      <c r="GA49" s="68"/>
      <c r="GB49" s="68"/>
      <c r="GC49" s="68"/>
      <c r="GD49" s="68"/>
      <c r="GE49" s="68"/>
      <c r="GF49" s="68"/>
      <c r="GG49" s="68"/>
      <c r="GH49" s="68"/>
      <c r="GI49" s="68"/>
      <c r="GJ49" s="68"/>
      <c r="GK49" s="68"/>
      <c r="GL49" s="68"/>
      <c r="GM49" s="68"/>
      <c r="GN49" s="68"/>
      <c r="GO49" s="68"/>
      <c r="GP49" s="68"/>
      <c r="GQ49" s="68"/>
      <c r="GR49" s="68"/>
      <c r="GS49" s="68"/>
      <c r="GT49" s="68"/>
      <c r="GU49" s="68"/>
      <c r="GV49" s="68"/>
      <c r="GW49" s="68"/>
      <c r="GX49" s="68"/>
      <c r="GY49" s="68"/>
      <c r="GZ49" s="68"/>
      <c r="HA49" s="68"/>
      <c r="HB49" s="68"/>
      <c r="HC49" s="68"/>
      <c r="HD49" s="68"/>
      <c r="HE49" s="68"/>
      <c r="HF49" s="68"/>
      <c r="HG49" s="68"/>
      <c r="HH49" s="68"/>
      <c r="HI49" s="68"/>
      <c r="HJ49" s="68"/>
      <c r="HK49" s="68"/>
      <c r="HL49" s="68"/>
      <c r="HM49" s="68"/>
      <c r="HN49" s="68"/>
      <c r="HO49" s="68"/>
      <c r="HP49" s="68"/>
      <c r="HQ49" s="68"/>
      <c r="HR49" s="68"/>
      <c r="HS49" s="68"/>
      <c r="HT49" s="68"/>
      <c r="HU49" s="68"/>
      <c r="HV49" s="68"/>
      <c r="HW49" s="68"/>
      <c r="HX49" s="68"/>
      <c r="HY49" s="68"/>
      <c r="HZ49" s="68"/>
      <c r="IA49" s="68"/>
      <c r="IB49" s="68"/>
      <c r="IC49" s="68"/>
      <c r="ID49" s="68"/>
      <c r="IE49" s="68"/>
      <c r="IF49" s="68"/>
      <c r="IG49" s="68"/>
      <c r="IH49" s="68"/>
      <c r="II49" s="68"/>
      <c r="IJ49" s="68"/>
      <c r="IK49" s="68"/>
      <c r="IL49" s="68"/>
      <c r="IM49" s="68"/>
      <c r="IN49" s="68"/>
      <c r="IO49" s="68"/>
      <c r="IP49" s="68"/>
      <c r="IQ49" s="68"/>
      <c r="IR49" s="68"/>
      <c r="IS49" s="68"/>
      <c r="IT49" s="68"/>
      <c r="IU49" s="68"/>
      <c r="IV49" s="68"/>
    </row>
    <row r="50" spans="1:256" s="14" customFormat="1" x14ac:dyDescent="0.2">
      <c r="A50" s="38"/>
      <c r="B50" s="36"/>
      <c r="C50" s="47"/>
      <c r="D50" s="74"/>
      <c r="E50" s="49"/>
      <c r="F50" s="52"/>
      <c r="G50" s="124"/>
      <c r="H50" s="52"/>
      <c r="I50" s="92"/>
      <c r="J50" s="52"/>
      <c r="K50" s="124"/>
      <c r="L50" s="52"/>
      <c r="M50" s="93"/>
      <c r="N50" s="99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8"/>
      <c r="AL50" s="68"/>
      <c r="AM50" s="68"/>
      <c r="AN50" s="68"/>
      <c r="AO50" s="68"/>
      <c r="AP50" s="68"/>
      <c r="AQ50" s="68"/>
      <c r="AR50" s="68"/>
      <c r="AS50" s="68"/>
      <c r="AT50" s="68"/>
      <c r="AU50" s="68"/>
      <c r="AV50" s="68"/>
      <c r="AW50" s="68"/>
      <c r="AX50" s="68"/>
      <c r="AY50" s="68"/>
      <c r="AZ50" s="68"/>
      <c r="BA50" s="68"/>
      <c r="BB50" s="68"/>
      <c r="BC50" s="68"/>
      <c r="BD50" s="68"/>
      <c r="BE50" s="68"/>
      <c r="BF50" s="68"/>
      <c r="BG50" s="68"/>
      <c r="BH50" s="68"/>
      <c r="BI50" s="68"/>
      <c r="BJ50" s="68"/>
      <c r="BK50" s="68"/>
      <c r="BL50" s="68"/>
      <c r="BM50" s="68"/>
      <c r="BN50" s="68"/>
      <c r="BO50" s="68"/>
      <c r="BP50" s="68"/>
      <c r="BQ50" s="68"/>
      <c r="BR50" s="68"/>
      <c r="BS50" s="68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68"/>
      <c r="CJ50" s="68"/>
      <c r="CK50" s="68"/>
      <c r="CL50" s="68"/>
      <c r="CM50" s="68"/>
      <c r="CN50" s="68"/>
      <c r="CO50" s="68"/>
      <c r="CP50" s="68"/>
      <c r="CQ50" s="68"/>
      <c r="CR50" s="68"/>
      <c r="CS50" s="68"/>
      <c r="CT50" s="68"/>
      <c r="CU50" s="68"/>
      <c r="CV50" s="68"/>
      <c r="CW50" s="68"/>
      <c r="CX50" s="68"/>
      <c r="CY50" s="68"/>
      <c r="CZ50" s="68"/>
      <c r="DA50" s="68"/>
      <c r="DB50" s="68"/>
      <c r="DC50" s="68"/>
      <c r="DD50" s="68"/>
      <c r="DE50" s="68"/>
      <c r="DF50" s="68"/>
      <c r="DG50" s="68"/>
      <c r="DH50" s="68"/>
      <c r="DI50" s="68"/>
      <c r="DJ50" s="68"/>
      <c r="DK50" s="68"/>
      <c r="DL50" s="68"/>
      <c r="DM50" s="68"/>
      <c r="DN50" s="68"/>
      <c r="DO50" s="68"/>
      <c r="DP50" s="68"/>
      <c r="DQ50" s="68"/>
      <c r="DR50" s="68"/>
      <c r="DS50" s="68"/>
      <c r="DT50" s="68"/>
      <c r="DU50" s="68"/>
      <c r="DV50" s="68"/>
      <c r="DW50" s="68"/>
      <c r="DX50" s="68"/>
      <c r="DY50" s="68"/>
      <c r="DZ50" s="68"/>
      <c r="EA50" s="68"/>
      <c r="EB50" s="68"/>
      <c r="EC50" s="68"/>
      <c r="ED50" s="68"/>
      <c r="EE50" s="68"/>
      <c r="EF50" s="68"/>
      <c r="EG50" s="68"/>
      <c r="EH50" s="68"/>
      <c r="EI50" s="68"/>
      <c r="EJ50" s="68"/>
      <c r="EK50" s="68"/>
      <c r="EL50" s="68"/>
      <c r="EM50" s="68"/>
      <c r="EN50" s="68"/>
      <c r="EO50" s="68"/>
      <c r="EP50" s="68"/>
      <c r="EQ50" s="68"/>
      <c r="ER50" s="68"/>
      <c r="ES50" s="68"/>
      <c r="ET50" s="68"/>
      <c r="EU50" s="68"/>
      <c r="EV50" s="68"/>
      <c r="EW50" s="68"/>
      <c r="EX50" s="68"/>
      <c r="EY50" s="68"/>
      <c r="EZ50" s="68"/>
      <c r="FA50" s="68"/>
      <c r="FB50" s="68"/>
      <c r="FC50" s="68"/>
      <c r="FD50" s="68"/>
      <c r="FE50" s="68"/>
      <c r="FF50" s="68"/>
      <c r="FG50" s="68"/>
      <c r="FH50" s="68"/>
      <c r="FI50" s="68"/>
      <c r="FJ50" s="68"/>
      <c r="FK50" s="68"/>
      <c r="FL50" s="68"/>
      <c r="FM50" s="68"/>
      <c r="FN50" s="68"/>
      <c r="FO50" s="68"/>
      <c r="FP50" s="68"/>
      <c r="FQ50" s="68"/>
      <c r="FR50" s="68"/>
      <c r="FS50" s="68"/>
      <c r="FT50" s="68"/>
      <c r="FU50" s="68"/>
      <c r="FV50" s="68"/>
      <c r="FW50" s="68"/>
      <c r="FX50" s="68"/>
      <c r="FY50" s="68"/>
      <c r="FZ50" s="68"/>
      <c r="GA50" s="68"/>
      <c r="GB50" s="68"/>
      <c r="GC50" s="68"/>
      <c r="GD50" s="68"/>
      <c r="GE50" s="68"/>
      <c r="GF50" s="68"/>
      <c r="GG50" s="68"/>
      <c r="GH50" s="68"/>
      <c r="GI50" s="68"/>
      <c r="GJ50" s="68"/>
      <c r="GK50" s="68"/>
      <c r="GL50" s="68"/>
      <c r="GM50" s="68"/>
      <c r="GN50" s="68"/>
      <c r="GO50" s="68"/>
      <c r="GP50" s="68"/>
      <c r="GQ50" s="68"/>
      <c r="GR50" s="68"/>
      <c r="GS50" s="68"/>
      <c r="GT50" s="68"/>
      <c r="GU50" s="68"/>
      <c r="GV50" s="68"/>
      <c r="GW50" s="68"/>
      <c r="GX50" s="68"/>
      <c r="GY50" s="68"/>
      <c r="GZ50" s="68"/>
      <c r="HA50" s="68"/>
      <c r="HB50" s="68"/>
      <c r="HC50" s="68"/>
      <c r="HD50" s="68"/>
      <c r="HE50" s="68"/>
      <c r="HF50" s="68"/>
      <c r="HG50" s="68"/>
      <c r="HH50" s="68"/>
      <c r="HI50" s="68"/>
      <c r="HJ50" s="68"/>
      <c r="HK50" s="68"/>
      <c r="HL50" s="68"/>
      <c r="HM50" s="68"/>
      <c r="HN50" s="68"/>
      <c r="HO50" s="68"/>
      <c r="HP50" s="68"/>
      <c r="HQ50" s="68"/>
      <c r="HR50" s="68"/>
      <c r="HS50" s="68"/>
      <c r="HT50" s="68"/>
      <c r="HU50" s="68"/>
      <c r="HV50" s="68"/>
      <c r="HW50" s="68"/>
      <c r="HX50" s="68"/>
      <c r="HY50" s="68"/>
      <c r="HZ50" s="68"/>
      <c r="IA50" s="68"/>
      <c r="IB50" s="68"/>
      <c r="IC50" s="68"/>
      <c r="ID50" s="68"/>
      <c r="IE50" s="68"/>
      <c r="IF50" s="68"/>
      <c r="IG50" s="68"/>
      <c r="IH50" s="68"/>
      <c r="II50" s="68"/>
      <c r="IJ50" s="68"/>
      <c r="IK50" s="68"/>
      <c r="IL50" s="68"/>
      <c r="IM50" s="68"/>
      <c r="IN50" s="68"/>
      <c r="IO50" s="68"/>
      <c r="IP50" s="68"/>
      <c r="IQ50" s="68"/>
      <c r="IR50" s="68"/>
      <c r="IS50" s="68"/>
      <c r="IT50" s="68"/>
      <c r="IU50" s="68"/>
      <c r="IV50" s="68"/>
    </row>
    <row r="51" spans="1:256" s="36" customFormat="1" ht="14.25" customHeight="1" x14ac:dyDescent="0.2">
      <c r="A51" s="36" t="s">
        <v>12</v>
      </c>
      <c r="B51" s="36" t="s">
        <v>130</v>
      </c>
      <c r="C51" s="47"/>
      <c r="D51" s="74">
        <v>44104</v>
      </c>
      <c r="E51" s="49"/>
      <c r="F51" s="22">
        <v>60766.559999999998</v>
      </c>
      <c r="G51" s="124">
        <f t="shared" ref="G51" si="12">H51/F51</f>
        <v>1</v>
      </c>
      <c r="H51" s="22">
        <v>60766.559999999998</v>
      </c>
      <c r="I51" s="97" t="s">
        <v>65</v>
      </c>
      <c r="J51" s="22">
        <v>63825.17</v>
      </c>
      <c r="K51" s="124">
        <f t="shared" si="11"/>
        <v>1</v>
      </c>
      <c r="L51" s="22">
        <v>63825.17</v>
      </c>
      <c r="M51" s="95"/>
      <c r="N51" s="99"/>
      <c r="O51" s="88"/>
      <c r="P51" s="88"/>
      <c r="Q51" s="88"/>
      <c r="R51" s="88"/>
      <c r="S51" s="88"/>
      <c r="T51" s="88"/>
      <c r="U51" s="88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8"/>
      <c r="AK51" s="88"/>
      <c r="AL51" s="88"/>
      <c r="AM51" s="88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8"/>
      <c r="BQ51" s="88"/>
      <c r="BR51" s="88"/>
      <c r="BS51" s="88"/>
      <c r="BT51" s="88"/>
      <c r="BU51" s="88"/>
      <c r="BV51" s="88"/>
      <c r="BW51" s="88"/>
      <c r="BX51" s="88"/>
      <c r="BY51" s="88"/>
      <c r="BZ51" s="88"/>
      <c r="CA51" s="88"/>
      <c r="CB51" s="88"/>
      <c r="CC51" s="88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8"/>
      <c r="CV51" s="88"/>
      <c r="CW51" s="88"/>
      <c r="CX51" s="88"/>
      <c r="CY51" s="88"/>
      <c r="CZ51" s="88"/>
      <c r="DA51" s="88"/>
      <c r="DB51" s="88"/>
      <c r="DC51" s="88"/>
      <c r="DD51" s="88"/>
      <c r="DE51" s="88"/>
      <c r="DF51" s="88"/>
      <c r="DG51" s="88"/>
      <c r="DH51" s="88"/>
      <c r="DI51" s="88"/>
      <c r="DJ51" s="88"/>
      <c r="DK51" s="88"/>
      <c r="DL51" s="88"/>
      <c r="DM51" s="88"/>
      <c r="DN51" s="88"/>
      <c r="DO51" s="88"/>
      <c r="DP51" s="88"/>
      <c r="DQ51" s="88"/>
      <c r="DR51" s="88"/>
      <c r="DS51" s="88"/>
      <c r="DT51" s="88"/>
      <c r="DU51" s="88"/>
      <c r="DV51" s="88"/>
      <c r="DW51" s="88"/>
      <c r="DX51" s="88"/>
      <c r="DY51" s="88"/>
      <c r="DZ51" s="88"/>
      <c r="EA51" s="88"/>
      <c r="EB51" s="88"/>
      <c r="EC51" s="88"/>
      <c r="ED51" s="88"/>
      <c r="EE51" s="88"/>
      <c r="EF51" s="88"/>
      <c r="EG51" s="88"/>
      <c r="EH51" s="88"/>
      <c r="EI51" s="88"/>
      <c r="EJ51" s="88"/>
      <c r="EK51" s="88"/>
      <c r="EL51" s="88"/>
      <c r="EM51" s="88"/>
      <c r="EN51" s="88"/>
      <c r="EO51" s="88"/>
      <c r="EP51" s="88"/>
      <c r="EQ51" s="88"/>
      <c r="ER51" s="88"/>
      <c r="ES51" s="88"/>
      <c r="ET51" s="88"/>
      <c r="EU51" s="88"/>
      <c r="EV51" s="88"/>
      <c r="EW51" s="88"/>
      <c r="EX51" s="88"/>
      <c r="EY51" s="88"/>
      <c r="EZ51" s="88"/>
      <c r="FA51" s="88"/>
      <c r="FB51" s="88"/>
      <c r="FC51" s="88"/>
      <c r="FD51" s="88"/>
      <c r="FE51" s="88"/>
      <c r="FF51" s="88"/>
      <c r="FG51" s="88"/>
      <c r="FH51" s="88"/>
      <c r="FI51" s="88"/>
      <c r="FJ51" s="88"/>
      <c r="FK51" s="88"/>
      <c r="FL51" s="88"/>
      <c r="FM51" s="88"/>
      <c r="FN51" s="88"/>
      <c r="FO51" s="88"/>
      <c r="FP51" s="88"/>
      <c r="FQ51" s="88"/>
      <c r="FR51" s="88"/>
      <c r="FS51" s="88"/>
      <c r="FT51" s="88"/>
      <c r="FU51" s="88"/>
      <c r="FV51" s="88"/>
      <c r="FW51" s="88"/>
      <c r="FX51" s="88"/>
      <c r="FY51" s="88"/>
      <c r="FZ51" s="88"/>
      <c r="GA51" s="88"/>
      <c r="GB51" s="88"/>
      <c r="GC51" s="88"/>
      <c r="GD51" s="88"/>
      <c r="GE51" s="88"/>
      <c r="GF51" s="88"/>
      <c r="GG51" s="88"/>
      <c r="GH51" s="88"/>
      <c r="GI51" s="88"/>
      <c r="GJ51" s="88"/>
      <c r="GK51" s="88"/>
      <c r="GL51" s="88"/>
      <c r="GM51" s="88"/>
      <c r="GN51" s="88"/>
      <c r="GO51" s="88"/>
      <c r="GP51" s="88"/>
      <c r="GQ51" s="88"/>
      <c r="GR51" s="88"/>
      <c r="GS51" s="88"/>
      <c r="GT51" s="88"/>
      <c r="GU51" s="88"/>
      <c r="GV51" s="88"/>
      <c r="GW51" s="88"/>
      <c r="GX51" s="88"/>
      <c r="GY51" s="88"/>
      <c r="GZ51" s="88"/>
      <c r="HA51" s="88"/>
      <c r="HB51" s="88"/>
      <c r="HC51" s="88"/>
      <c r="HD51" s="88"/>
      <c r="HE51" s="88"/>
      <c r="HF51" s="88"/>
      <c r="HG51" s="88"/>
      <c r="HH51" s="88"/>
      <c r="HI51" s="88"/>
      <c r="HJ51" s="88"/>
      <c r="HK51" s="88"/>
      <c r="HL51" s="88"/>
      <c r="HM51" s="88"/>
      <c r="HN51" s="88"/>
      <c r="HO51" s="88"/>
      <c r="HP51" s="88"/>
      <c r="HQ51" s="88"/>
      <c r="HR51" s="88"/>
      <c r="HS51" s="88"/>
      <c r="HT51" s="88"/>
      <c r="HU51" s="88"/>
      <c r="HV51" s="88"/>
      <c r="HW51" s="88"/>
      <c r="HX51" s="88"/>
      <c r="HY51" s="88"/>
      <c r="HZ51" s="88"/>
      <c r="IA51" s="88"/>
      <c r="IB51" s="88"/>
      <c r="IC51" s="88"/>
      <c r="ID51" s="88"/>
      <c r="IE51" s="88"/>
      <c r="IF51" s="88"/>
      <c r="IG51" s="88"/>
      <c r="IH51" s="88"/>
      <c r="II51" s="88"/>
      <c r="IJ51" s="88"/>
      <c r="IK51" s="88"/>
      <c r="IL51" s="88"/>
      <c r="IM51" s="88"/>
      <c r="IN51" s="88"/>
      <c r="IO51" s="88"/>
      <c r="IP51" s="88"/>
      <c r="IQ51" s="88"/>
      <c r="IR51" s="88"/>
      <c r="IS51" s="88"/>
      <c r="IT51" s="88"/>
      <c r="IU51" s="88"/>
      <c r="IV51" s="88"/>
    </row>
    <row r="52" spans="1:256" s="14" customFormat="1" x14ac:dyDescent="0.2">
      <c r="C52" s="65"/>
      <c r="D52" s="76"/>
      <c r="F52" s="52">
        <f>SUM(F51)</f>
        <v>60766.559999999998</v>
      </c>
      <c r="G52" s="124"/>
      <c r="H52" s="52">
        <f>SUM(H51)</f>
        <v>60766.559999999998</v>
      </c>
      <c r="I52" s="92"/>
      <c r="J52" s="52">
        <f>SUM(J51)</f>
        <v>63825.17</v>
      </c>
      <c r="K52" s="124"/>
      <c r="L52" s="52">
        <f>SUM(L51)</f>
        <v>63825.17</v>
      </c>
      <c r="M52" s="93"/>
      <c r="N52" s="99">
        <f>SUM(L52-H52)</f>
        <v>3058.6100000000006</v>
      </c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8"/>
      <c r="BA52" s="68"/>
      <c r="BB52" s="68"/>
      <c r="BC52" s="68"/>
      <c r="BD52" s="68"/>
      <c r="BE52" s="68"/>
      <c r="BF52" s="68"/>
      <c r="BG52" s="68"/>
      <c r="BH52" s="68"/>
      <c r="BI52" s="68"/>
      <c r="BJ52" s="68"/>
      <c r="BK52" s="68"/>
      <c r="BL52" s="68"/>
      <c r="BM52" s="68"/>
      <c r="BN52" s="68"/>
      <c r="BO52" s="68"/>
      <c r="BP52" s="68"/>
      <c r="BQ52" s="68"/>
      <c r="BR52" s="68"/>
      <c r="BS52" s="68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68"/>
      <c r="CJ52" s="68"/>
      <c r="CK52" s="68"/>
      <c r="CL52" s="68"/>
      <c r="CM52" s="68"/>
      <c r="CN52" s="68"/>
      <c r="CO52" s="68"/>
      <c r="CP52" s="68"/>
      <c r="CQ52" s="68"/>
      <c r="CR52" s="68"/>
      <c r="CS52" s="68"/>
      <c r="CT52" s="68"/>
      <c r="CU52" s="68"/>
      <c r="CV52" s="68"/>
      <c r="CW52" s="68"/>
      <c r="CX52" s="68"/>
      <c r="CY52" s="68"/>
      <c r="CZ52" s="68"/>
      <c r="DA52" s="68"/>
      <c r="DB52" s="68"/>
      <c r="DC52" s="68"/>
      <c r="DD52" s="68"/>
      <c r="DE52" s="68"/>
      <c r="DF52" s="68"/>
      <c r="DG52" s="68"/>
      <c r="DH52" s="68"/>
      <c r="DI52" s="68"/>
      <c r="DJ52" s="68"/>
      <c r="DK52" s="68"/>
      <c r="DL52" s="68"/>
      <c r="DM52" s="68"/>
      <c r="DN52" s="68"/>
      <c r="DO52" s="68"/>
      <c r="DP52" s="68"/>
      <c r="DQ52" s="68"/>
      <c r="DR52" s="68"/>
      <c r="DS52" s="68"/>
      <c r="DT52" s="68"/>
      <c r="DU52" s="68"/>
      <c r="DV52" s="68"/>
      <c r="DW52" s="68"/>
      <c r="DX52" s="68"/>
      <c r="DY52" s="68"/>
      <c r="DZ52" s="68"/>
      <c r="EA52" s="68"/>
      <c r="EB52" s="68"/>
      <c r="EC52" s="68"/>
      <c r="ED52" s="68"/>
      <c r="EE52" s="68"/>
      <c r="EF52" s="68"/>
      <c r="EG52" s="68"/>
      <c r="EH52" s="68"/>
      <c r="EI52" s="68"/>
      <c r="EJ52" s="68"/>
      <c r="EK52" s="68"/>
      <c r="EL52" s="68"/>
      <c r="EM52" s="68"/>
      <c r="EN52" s="68"/>
      <c r="EO52" s="68"/>
      <c r="EP52" s="68"/>
      <c r="EQ52" s="68"/>
      <c r="ER52" s="68"/>
      <c r="ES52" s="68"/>
      <c r="ET52" s="68"/>
      <c r="EU52" s="68"/>
      <c r="EV52" s="68"/>
      <c r="EW52" s="68"/>
      <c r="EX52" s="68"/>
      <c r="EY52" s="68"/>
      <c r="EZ52" s="68"/>
      <c r="FA52" s="68"/>
      <c r="FB52" s="68"/>
      <c r="FC52" s="68"/>
      <c r="FD52" s="68"/>
      <c r="FE52" s="68"/>
      <c r="FF52" s="68"/>
      <c r="FG52" s="68"/>
      <c r="FH52" s="68"/>
      <c r="FI52" s="68"/>
      <c r="FJ52" s="68"/>
      <c r="FK52" s="68"/>
      <c r="FL52" s="68"/>
      <c r="FM52" s="68"/>
      <c r="FN52" s="68"/>
      <c r="FO52" s="68"/>
      <c r="FP52" s="68"/>
      <c r="FQ52" s="68"/>
      <c r="FR52" s="68"/>
      <c r="FS52" s="68"/>
      <c r="FT52" s="68"/>
      <c r="FU52" s="68"/>
      <c r="FV52" s="68"/>
      <c r="FW52" s="68"/>
      <c r="FX52" s="68"/>
      <c r="FY52" s="68"/>
      <c r="FZ52" s="68"/>
      <c r="GA52" s="68"/>
      <c r="GB52" s="68"/>
      <c r="GC52" s="68"/>
      <c r="GD52" s="68"/>
      <c r="GE52" s="68"/>
      <c r="GF52" s="68"/>
      <c r="GG52" s="68"/>
      <c r="GH52" s="68"/>
      <c r="GI52" s="68"/>
      <c r="GJ52" s="68"/>
      <c r="GK52" s="68"/>
      <c r="GL52" s="68"/>
      <c r="GM52" s="68"/>
      <c r="GN52" s="68"/>
      <c r="GO52" s="68"/>
      <c r="GP52" s="68"/>
      <c r="GQ52" s="68"/>
      <c r="GR52" s="68"/>
      <c r="GS52" s="68"/>
      <c r="GT52" s="68"/>
      <c r="GU52" s="68"/>
      <c r="GV52" s="68"/>
      <c r="GW52" s="68"/>
      <c r="GX52" s="68"/>
      <c r="GY52" s="68"/>
      <c r="GZ52" s="68"/>
      <c r="HA52" s="68"/>
      <c r="HB52" s="68"/>
      <c r="HC52" s="68"/>
      <c r="HD52" s="68"/>
      <c r="HE52" s="68"/>
      <c r="HF52" s="68"/>
      <c r="HG52" s="68"/>
      <c r="HH52" s="68"/>
      <c r="HI52" s="68"/>
      <c r="HJ52" s="68"/>
      <c r="HK52" s="68"/>
      <c r="HL52" s="68"/>
      <c r="HM52" s="68"/>
      <c r="HN52" s="68"/>
      <c r="HO52" s="68"/>
      <c r="HP52" s="68"/>
      <c r="HQ52" s="68"/>
      <c r="HR52" s="68"/>
      <c r="HS52" s="68"/>
      <c r="HT52" s="68"/>
      <c r="HU52" s="68"/>
      <c r="HV52" s="68"/>
      <c r="HW52" s="68"/>
      <c r="HX52" s="68"/>
      <c r="HY52" s="68"/>
      <c r="HZ52" s="68"/>
      <c r="IA52" s="68"/>
      <c r="IB52" s="68"/>
      <c r="IC52" s="68"/>
      <c r="ID52" s="68"/>
      <c r="IE52" s="68"/>
      <c r="IF52" s="68"/>
      <c r="IG52" s="68"/>
      <c r="IH52" s="68"/>
      <c r="II52" s="68"/>
      <c r="IJ52" s="68"/>
      <c r="IK52" s="68"/>
      <c r="IL52" s="68"/>
      <c r="IM52" s="68"/>
      <c r="IN52" s="68"/>
      <c r="IO52" s="68"/>
      <c r="IP52" s="68"/>
      <c r="IQ52" s="68"/>
      <c r="IR52" s="68"/>
      <c r="IS52" s="68"/>
      <c r="IT52" s="68"/>
      <c r="IU52" s="68"/>
      <c r="IV52" s="68"/>
    </row>
    <row r="53" spans="1:256" s="14" customFormat="1" x14ac:dyDescent="0.2">
      <c r="A53" s="36"/>
      <c r="B53" s="36"/>
      <c r="C53" s="47"/>
      <c r="D53" s="75"/>
      <c r="E53" s="36"/>
      <c r="F53" s="22"/>
      <c r="G53" s="124"/>
      <c r="H53" s="22"/>
      <c r="I53" s="97"/>
      <c r="J53" s="22"/>
      <c r="K53" s="124"/>
      <c r="L53" s="22"/>
      <c r="M53" s="95"/>
      <c r="N53" s="99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68"/>
      <c r="BB53" s="68"/>
      <c r="BC53" s="68"/>
      <c r="BD53" s="68"/>
      <c r="BE53" s="68"/>
      <c r="BF53" s="68"/>
      <c r="BG53" s="68"/>
      <c r="BH53" s="68"/>
      <c r="BI53" s="68"/>
      <c r="BJ53" s="68"/>
      <c r="BK53" s="68"/>
      <c r="BL53" s="68"/>
      <c r="BM53" s="68"/>
      <c r="BN53" s="68"/>
      <c r="BO53" s="68"/>
      <c r="BP53" s="68"/>
      <c r="BQ53" s="68"/>
      <c r="BR53" s="68"/>
      <c r="BS53" s="68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68"/>
      <c r="CJ53" s="68"/>
      <c r="CK53" s="68"/>
      <c r="CL53" s="68"/>
      <c r="CM53" s="68"/>
      <c r="CN53" s="68"/>
      <c r="CO53" s="68"/>
      <c r="CP53" s="68"/>
      <c r="CQ53" s="68"/>
      <c r="CR53" s="68"/>
      <c r="CS53" s="68"/>
      <c r="CT53" s="68"/>
      <c r="CU53" s="68"/>
      <c r="CV53" s="68"/>
      <c r="CW53" s="68"/>
      <c r="CX53" s="68"/>
      <c r="CY53" s="68"/>
      <c r="CZ53" s="68"/>
      <c r="DA53" s="68"/>
      <c r="DB53" s="68"/>
      <c r="DC53" s="68"/>
      <c r="DD53" s="68"/>
      <c r="DE53" s="68"/>
      <c r="DF53" s="68"/>
      <c r="DG53" s="68"/>
      <c r="DH53" s="68"/>
      <c r="DI53" s="68"/>
      <c r="DJ53" s="68"/>
      <c r="DK53" s="68"/>
      <c r="DL53" s="68"/>
      <c r="DM53" s="68"/>
      <c r="DN53" s="68"/>
      <c r="DO53" s="68"/>
      <c r="DP53" s="68"/>
      <c r="DQ53" s="68"/>
      <c r="DR53" s="68"/>
      <c r="DS53" s="68"/>
      <c r="DT53" s="68"/>
      <c r="DU53" s="68"/>
      <c r="DV53" s="68"/>
      <c r="DW53" s="68"/>
      <c r="DX53" s="68"/>
      <c r="DY53" s="68"/>
      <c r="DZ53" s="68"/>
      <c r="EA53" s="68"/>
      <c r="EB53" s="68"/>
      <c r="EC53" s="68"/>
      <c r="ED53" s="68"/>
      <c r="EE53" s="68"/>
      <c r="EF53" s="68"/>
      <c r="EG53" s="68"/>
      <c r="EH53" s="68"/>
      <c r="EI53" s="68"/>
      <c r="EJ53" s="68"/>
      <c r="EK53" s="68"/>
      <c r="EL53" s="68"/>
      <c r="EM53" s="68"/>
      <c r="EN53" s="68"/>
      <c r="EO53" s="68"/>
      <c r="EP53" s="68"/>
      <c r="EQ53" s="68"/>
      <c r="ER53" s="68"/>
      <c r="ES53" s="68"/>
      <c r="ET53" s="68"/>
      <c r="EU53" s="68"/>
      <c r="EV53" s="68"/>
      <c r="EW53" s="68"/>
      <c r="EX53" s="68"/>
      <c r="EY53" s="68"/>
      <c r="EZ53" s="68"/>
      <c r="FA53" s="68"/>
      <c r="FB53" s="68"/>
      <c r="FC53" s="68"/>
      <c r="FD53" s="68"/>
      <c r="FE53" s="68"/>
      <c r="FF53" s="68"/>
      <c r="FG53" s="68"/>
      <c r="FH53" s="68"/>
      <c r="FI53" s="68"/>
      <c r="FJ53" s="68"/>
      <c r="FK53" s="68"/>
      <c r="FL53" s="68"/>
      <c r="FM53" s="68"/>
      <c r="FN53" s="68"/>
      <c r="FO53" s="68"/>
      <c r="FP53" s="68"/>
      <c r="FQ53" s="68"/>
      <c r="FR53" s="68"/>
      <c r="FS53" s="68"/>
      <c r="FT53" s="68"/>
      <c r="FU53" s="68"/>
      <c r="FV53" s="68"/>
      <c r="FW53" s="68"/>
      <c r="FX53" s="68"/>
      <c r="FY53" s="68"/>
      <c r="FZ53" s="68"/>
      <c r="GA53" s="68"/>
      <c r="GB53" s="68"/>
      <c r="GC53" s="68"/>
      <c r="GD53" s="68"/>
      <c r="GE53" s="68"/>
      <c r="GF53" s="68"/>
      <c r="GG53" s="68"/>
      <c r="GH53" s="68"/>
      <c r="GI53" s="68"/>
      <c r="GJ53" s="68"/>
      <c r="GK53" s="68"/>
      <c r="GL53" s="68"/>
      <c r="GM53" s="68"/>
      <c r="GN53" s="68"/>
      <c r="GO53" s="68"/>
      <c r="GP53" s="68"/>
      <c r="GQ53" s="68"/>
      <c r="GR53" s="68"/>
      <c r="GS53" s="68"/>
      <c r="GT53" s="68"/>
      <c r="GU53" s="68"/>
      <c r="GV53" s="68"/>
      <c r="GW53" s="68"/>
      <c r="GX53" s="68"/>
      <c r="GY53" s="68"/>
      <c r="GZ53" s="68"/>
      <c r="HA53" s="68"/>
      <c r="HB53" s="68"/>
      <c r="HC53" s="68"/>
      <c r="HD53" s="68"/>
      <c r="HE53" s="68"/>
      <c r="HF53" s="68"/>
      <c r="HG53" s="68"/>
      <c r="HH53" s="68"/>
      <c r="HI53" s="68"/>
      <c r="HJ53" s="68"/>
      <c r="HK53" s="68"/>
      <c r="HL53" s="68"/>
      <c r="HM53" s="68"/>
      <c r="HN53" s="68"/>
      <c r="HO53" s="68"/>
      <c r="HP53" s="68"/>
      <c r="HQ53" s="68"/>
      <c r="HR53" s="68"/>
      <c r="HS53" s="68"/>
      <c r="HT53" s="68"/>
      <c r="HU53" s="68"/>
      <c r="HV53" s="68"/>
      <c r="HW53" s="68"/>
      <c r="HX53" s="68"/>
      <c r="HY53" s="68"/>
      <c r="HZ53" s="68"/>
      <c r="IA53" s="68"/>
      <c r="IB53" s="68"/>
      <c r="IC53" s="68"/>
      <c r="ID53" s="68"/>
      <c r="IE53" s="68"/>
      <c r="IF53" s="68"/>
      <c r="IG53" s="68"/>
      <c r="IH53" s="68"/>
      <c r="II53" s="68"/>
      <c r="IJ53" s="68"/>
      <c r="IK53" s="68"/>
      <c r="IL53" s="68"/>
      <c r="IM53" s="68"/>
      <c r="IN53" s="68"/>
      <c r="IO53" s="68"/>
      <c r="IP53" s="68"/>
      <c r="IQ53" s="68"/>
      <c r="IR53" s="68"/>
      <c r="IS53" s="68"/>
      <c r="IT53" s="68"/>
      <c r="IU53" s="68"/>
      <c r="IV53" s="68"/>
    </row>
    <row r="54" spans="1:256" s="14" customFormat="1" x14ac:dyDescent="0.2">
      <c r="A54" s="36" t="s">
        <v>35</v>
      </c>
      <c r="B54" s="36" t="s">
        <v>130</v>
      </c>
      <c r="C54" s="47"/>
      <c r="D54" s="74">
        <v>44104</v>
      </c>
      <c r="E54" s="36"/>
      <c r="F54" s="22">
        <v>529627.71</v>
      </c>
      <c r="G54" s="124">
        <f t="shared" ref="G54" si="13">H54/F54</f>
        <v>1</v>
      </c>
      <c r="H54" s="22">
        <v>529627.71</v>
      </c>
      <c r="I54" s="97" t="s">
        <v>65</v>
      </c>
      <c r="J54" s="22">
        <v>561035.81000000006</v>
      </c>
      <c r="K54" s="124">
        <f t="shared" si="11"/>
        <v>1</v>
      </c>
      <c r="L54" s="22">
        <v>561035.81000000006</v>
      </c>
      <c r="M54" s="95"/>
      <c r="N54" s="99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68"/>
      <c r="BS54" s="68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  <c r="CI54" s="68"/>
      <c r="CJ54" s="68"/>
      <c r="CK54" s="68"/>
      <c r="CL54" s="68"/>
      <c r="CM54" s="68"/>
      <c r="CN54" s="68"/>
      <c r="CO54" s="68"/>
      <c r="CP54" s="68"/>
      <c r="CQ54" s="68"/>
      <c r="CR54" s="68"/>
      <c r="CS54" s="68"/>
      <c r="CT54" s="68"/>
      <c r="CU54" s="68"/>
      <c r="CV54" s="68"/>
      <c r="CW54" s="68"/>
      <c r="CX54" s="68"/>
      <c r="CY54" s="68"/>
      <c r="CZ54" s="68"/>
      <c r="DA54" s="68"/>
      <c r="DB54" s="68"/>
      <c r="DC54" s="68"/>
      <c r="DD54" s="68"/>
      <c r="DE54" s="68"/>
      <c r="DF54" s="68"/>
      <c r="DG54" s="68"/>
      <c r="DH54" s="68"/>
      <c r="DI54" s="68"/>
      <c r="DJ54" s="68"/>
      <c r="DK54" s="68"/>
      <c r="DL54" s="68"/>
      <c r="DM54" s="68"/>
      <c r="DN54" s="68"/>
      <c r="DO54" s="68"/>
      <c r="DP54" s="68"/>
      <c r="DQ54" s="68"/>
      <c r="DR54" s="68"/>
      <c r="DS54" s="68"/>
      <c r="DT54" s="68"/>
      <c r="DU54" s="68"/>
      <c r="DV54" s="68"/>
      <c r="DW54" s="68"/>
      <c r="DX54" s="68"/>
      <c r="DY54" s="68"/>
      <c r="DZ54" s="68"/>
      <c r="EA54" s="68"/>
      <c r="EB54" s="68"/>
      <c r="EC54" s="68"/>
      <c r="ED54" s="68"/>
      <c r="EE54" s="68"/>
      <c r="EF54" s="68"/>
      <c r="EG54" s="68"/>
      <c r="EH54" s="68"/>
      <c r="EI54" s="68"/>
      <c r="EJ54" s="68"/>
      <c r="EK54" s="68"/>
      <c r="EL54" s="68"/>
      <c r="EM54" s="68"/>
      <c r="EN54" s="68"/>
      <c r="EO54" s="68"/>
      <c r="EP54" s="68"/>
      <c r="EQ54" s="68"/>
      <c r="ER54" s="68"/>
      <c r="ES54" s="68"/>
      <c r="ET54" s="68"/>
      <c r="EU54" s="68"/>
      <c r="EV54" s="68"/>
      <c r="EW54" s="68"/>
      <c r="EX54" s="68"/>
      <c r="EY54" s="68"/>
      <c r="EZ54" s="68"/>
      <c r="FA54" s="68"/>
      <c r="FB54" s="68"/>
      <c r="FC54" s="68"/>
      <c r="FD54" s="68"/>
      <c r="FE54" s="68"/>
      <c r="FF54" s="68"/>
      <c r="FG54" s="68"/>
      <c r="FH54" s="68"/>
      <c r="FI54" s="68"/>
      <c r="FJ54" s="68"/>
      <c r="FK54" s="68"/>
      <c r="FL54" s="68"/>
      <c r="FM54" s="68"/>
      <c r="FN54" s="68"/>
      <c r="FO54" s="68"/>
      <c r="FP54" s="68"/>
      <c r="FQ54" s="68"/>
      <c r="FR54" s="68"/>
      <c r="FS54" s="68"/>
      <c r="FT54" s="68"/>
      <c r="FU54" s="68"/>
      <c r="FV54" s="68"/>
      <c r="FW54" s="68"/>
      <c r="FX54" s="68"/>
      <c r="FY54" s="68"/>
      <c r="FZ54" s="68"/>
      <c r="GA54" s="68"/>
      <c r="GB54" s="68"/>
      <c r="GC54" s="68"/>
      <c r="GD54" s="68"/>
      <c r="GE54" s="68"/>
      <c r="GF54" s="68"/>
      <c r="GG54" s="68"/>
      <c r="GH54" s="68"/>
      <c r="GI54" s="68"/>
      <c r="GJ54" s="68"/>
      <c r="GK54" s="68"/>
      <c r="GL54" s="68"/>
      <c r="GM54" s="68"/>
      <c r="GN54" s="68"/>
      <c r="GO54" s="68"/>
      <c r="GP54" s="68"/>
      <c r="GQ54" s="68"/>
      <c r="GR54" s="68"/>
      <c r="GS54" s="68"/>
      <c r="GT54" s="68"/>
      <c r="GU54" s="68"/>
      <c r="GV54" s="68"/>
      <c r="GW54" s="68"/>
      <c r="GX54" s="68"/>
      <c r="GY54" s="68"/>
      <c r="GZ54" s="68"/>
      <c r="HA54" s="68"/>
      <c r="HB54" s="68"/>
      <c r="HC54" s="68"/>
      <c r="HD54" s="68"/>
      <c r="HE54" s="68"/>
      <c r="HF54" s="68"/>
      <c r="HG54" s="68"/>
      <c r="HH54" s="68"/>
      <c r="HI54" s="68"/>
      <c r="HJ54" s="68"/>
      <c r="HK54" s="68"/>
      <c r="HL54" s="68"/>
      <c r="HM54" s="68"/>
      <c r="HN54" s="68"/>
      <c r="HO54" s="68"/>
      <c r="HP54" s="68"/>
      <c r="HQ54" s="68"/>
      <c r="HR54" s="68"/>
      <c r="HS54" s="68"/>
      <c r="HT54" s="68"/>
      <c r="HU54" s="68"/>
      <c r="HV54" s="68"/>
      <c r="HW54" s="68"/>
      <c r="HX54" s="68"/>
      <c r="HY54" s="68"/>
      <c r="HZ54" s="68"/>
      <c r="IA54" s="68"/>
      <c r="IB54" s="68"/>
      <c r="IC54" s="68"/>
      <c r="ID54" s="68"/>
      <c r="IE54" s="68"/>
      <c r="IF54" s="68"/>
      <c r="IG54" s="68"/>
      <c r="IH54" s="68"/>
      <c r="II54" s="68"/>
      <c r="IJ54" s="68"/>
      <c r="IK54" s="68"/>
      <c r="IL54" s="68"/>
      <c r="IM54" s="68"/>
      <c r="IN54" s="68"/>
      <c r="IO54" s="68"/>
      <c r="IP54" s="68"/>
      <c r="IQ54" s="68"/>
      <c r="IR54" s="68"/>
      <c r="IS54" s="68"/>
      <c r="IT54" s="68"/>
      <c r="IU54" s="68"/>
      <c r="IV54" s="68"/>
    </row>
    <row r="55" spans="1:256" s="14" customFormat="1" x14ac:dyDescent="0.2">
      <c r="A55" s="36"/>
      <c r="B55" s="36"/>
      <c r="C55" s="47"/>
      <c r="D55" s="75"/>
      <c r="E55" s="36"/>
      <c r="F55" s="52">
        <f>SUM(F54)</f>
        <v>529627.71</v>
      </c>
      <c r="G55" s="124"/>
      <c r="H55" s="52">
        <f>SUM(H54)</f>
        <v>529627.71</v>
      </c>
      <c r="I55" s="92"/>
      <c r="J55" s="52">
        <f>SUM(J54)</f>
        <v>561035.81000000006</v>
      </c>
      <c r="K55" s="124"/>
      <c r="L55" s="52">
        <f>SUM(L54)</f>
        <v>561035.81000000006</v>
      </c>
      <c r="M55" s="93"/>
      <c r="N55" s="99">
        <f>SUM(L55-H55)</f>
        <v>31408.100000000093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8"/>
      <c r="BT55" s="68"/>
      <c r="BU55" s="68"/>
      <c r="BV55" s="68"/>
      <c r="BW55" s="68"/>
      <c r="BX55" s="68"/>
      <c r="BY55" s="68"/>
      <c r="BZ55" s="68"/>
      <c r="CA55" s="68"/>
      <c r="CB55" s="68"/>
      <c r="CC55" s="68"/>
      <c r="CD55" s="68"/>
      <c r="CE55" s="68"/>
      <c r="CF55" s="68"/>
      <c r="CG55" s="68"/>
      <c r="CH55" s="68"/>
      <c r="CI55" s="68"/>
      <c r="CJ55" s="68"/>
      <c r="CK55" s="68"/>
      <c r="CL55" s="68"/>
      <c r="CM55" s="68"/>
      <c r="CN55" s="68"/>
      <c r="CO55" s="68"/>
      <c r="CP55" s="68"/>
      <c r="CQ55" s="68"/>
      <c r="CR55" s="68"/>
      <c r="CS55" s="68"/>
      <c r="CT55" s="68"/>
      <c r="CU55" s="68"/>
      <c r="CV55" s="68"/>
      <c r="CW55" s="68"/>
      <c r="CX55" s="68"/>
      <c r="CY55" s="68"/>
      <c r="CZ55" s="68"/>
      <c r="DA55" s="68"/>
      <c r="DB55" s="68"/>
      <c r="DC55" s="68"/>
      <c r="DD55" s="68"/>
      <c r="DE55" s="68"/>
      <c r="DF55" s="68"/>
      <c r="DG55" s="68"/>
      <c r="DH55" s="68"/>
      <c r="DI55" s="68"/>
      <c r="DJ55" s="68"/>
      <c r="DK55" s="68"/>
      <c r="DL55" s="68"/>
      <c r="DM55" s="68"/>
      <c r="DN55" s="68"/>
      <c r="DO55" s="68"/>
      <c r="DP55" s="68"/>
      <c r="DQ55" s="68"/>
      <c r="DR55" s="68"/>
      <c r="DS55" s="68"/>
      <c r="DT55" s="68"/>
      <c r="DU55" s="68"/>
      <c r="DV55" s="68"/>
      <c r="DW55" s="68"/>
      <c r="DX55" s="68"/>
      <c r="DY55" s="68"/>
      <c r="DZ55" s="68"/>
      <c r="EA55" s="68"/>
      <c r="EB55" s="68"/>
      <c r="EC55" s="68"/>
      <c r="ED55" s="68"/>
      <c r="EE55" s="68"/>
      <c r="EF55" s="68"/>
      <c r="EG55" s="68"/>
      <c r="EH55" s="68"/>
      <c r="EI55" s="68"/>
      <c r="EJ55" s="68"/>
      <c r="EK55" s="68"/>
      <c r="EL55" s="68"/>
      <c r="EM55" s="68"/>
      <c r="EN55" s="68"/>
      <c r="EO55" s="68"/>
      <c r="EP55" s="68"/>
      <c r="EQ55" s="68"/>
      <c r="ER55" s="68"/>
      <c r="ES55" s="68"/>
      <c r="ET55" s="68"/>
      <c r="EU55" s="68"/>
      <c r="EV55" s="68"/>
      <c r="EW55" s="68"/>
      <c r="EX55" s="68"/>
      <c r="EY55" s="68"/>
      <c r="EZ55" s="68"/>
      <c r="FA55" s="68"/>
      <c r="FB55" s="68"/>
      <c r="FC55" s="68"/>
      <c r="FD55" s="68"/>
      <c r="FE55" s="68"/>
      <c r="FF55" s="68"/>
      <c r="FG55" s="68"/>
      <c r="FH55" s="68"/>
      <c r="FI55" s="68"/>
      <c r="FJ55" s="68"/>
      <c r="FK55" s="68"/>
      <c r="FL55" s="68"/>
      <c r="FM55" s="68"/>
      <c r="FN55" s="68"/>
      <c r="FO55" s="68"/>
      <c r="FP55" s="68"/>
      <c r="FQ55" s="68"/>
      <c r="FR55" s="68"/>
      <c r="FS55" s="68"/>
      <c r="FT55" s="68"/>
      <c r="FU55" s="68"/>
      <c r="FV55" s="68"/>
      <c r="FW55" s="68"/>
      <c r="FX55" s="68"/>
      <c r="FY55" s="68"/>
      <c r="FZ55" s="68"/>
      <c r="GA55" s="68"/>
      <c r="GB55" s="68"/>
      <c r="GC55" s="68"/>
      <c r="GD55" s="68"/>
      <c r="GE55" s="68"/>
      <c r="GF55" s="68"/>
      <c r="GG55" s="68"/>
      <c r="GH55" s="68"/>
      <c r="GI55" s="68"/>
      <c r="GJ55" s="68"/>
      <c r="GK55" s="68"/>
      <c r="GL55" s="68"/>
      <c r="GM55" s="68"/>
      <c r="GN55" s="68"/>
      <c r="GO55" s="68"/>
      <c r="GP55" s="68"/>
      <c r="GQ55" s="68"/>
      <c r="GR55" s="68"/>
      <c r="GS55" s="68"/>
      <c r="GT55" s="68"/>
      <c r="GU55" s="68"/>
      <c r="GV55" s="68"/>
      <c r="GW55" s="68"/>
      <c r="GX55" s="68"/>
      <c r="GY55" s="68"/>
      <c r="GZ55" s="68"/>
      <c r="HA55" s="68"/>
      <c r="HB55" s="68"/>
      <c r="HC55" s="68"/>
      <c r="HD55" s="68"/>
      <c r="HE55" s="68"/>
      <c r="HF55" s="68"/>
      <c r="HG55" s="68"/>
      <c r="HH55" s="68"/>
      <c r="HI55" s="68"/>
      <c r="HJ55" s="68"/>
      <c r="HK55" s="68"/>
      <c r="HL55" s="68"/>
      <c r="HM55" s="68"/>
      <c r="HN55" s="68"/>
      <c r="HO55" s="68"/>
      <c r="HP55" s="68"/>
      <c r="HQ55" s="68"/>
      <c r="HR55" s="68"/>
      <c r="HS55" s="68"/>
      <c r="HT55" s="68"/>
      <c r="HU55" s="68"/>
      <c r="HV55" s="68"/>
      <c r="HW55" s="68"/>
      <c r="HX55" s="68"/>
      <c r="HY55" s="68"/>
      <c r="HZ55" s="68"/>
      <c r="IA55" s="68"/>
      <c r="IB55" s="68"/>
      <c r="IC55" s="68"/>
      <c r="ID55" s="68"/>
      <c r="IE55" s="68"/>
      <c r="IF55" s="68"/>
      <c r="IG55" s="68"/>
      <c r="IH55" s="68"/>
      <c r="II55" s="68"/>
      <c r="IJ55" s="68"/>
      <c r="IK55" s="68"/>
      <c r="IL55" s="68"/>
      <c r="IM55" s="68"/>
      <c r="IN55" s="68"/>
      <c r="IO55" s="68"/>
      <c r="IP55" s="68"/>
      <c r="IQ55" s="68"/>
      <c r="IR55" s="68"/>
      <c r="IS55" s="68"/>
      <c r="IT55" s="68"/>
      <c r="IU55" s="68"/>
      <c r="IV55" s="68"/>
    </row>
    <row r="56" spans="1:256" s="14" customFormat="1" x14ac:dyDescent="0.2">
      <c r="A56" s="36"/>
      <c r="B56" s="36"/>
      <c r="C56" s="47"/>
      <c r="D56" s="75"/>
      <c r="E56" s="36"/>
      <c r="F56" s="52"/>
      <c r="G56" s="124"/>
      <c r="H56" s="52"/>
      <c r="I56" s="92"/>
      <c r="J56" s="52"/>
      <c r="K56" s="124"/>
      <c r="L56" s="52"/>
      <c r="M56" s="93"/>
      <c r="N56" s="99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68"/>
      <c r="BD56" s="68"/>
      <c r="BE56" s="68"/>
      <c r="BF56" s="68"/>
      <c r="BG56" s="68"/>
      <c r="BH56" s="68"/>
      <c r="BI56" s="68"/>
      <c r="BJ56" s="68"/>
      <c r="BK56" s="68"/>
      <c r="BL56" s="68"/>
      <c r="BM56" s="68"/>
      <c r="BN56" s="68"/>
      <c r="BO56" s="68"/>
      <c r="BP56" s="68"/>
      <c r="BQ56" s="68"/>
      <c r="BR56" s="68"/>
      <c r="BS56" s="68"/>
      <c r="BT56" s="68"/>
      <c r="BU56" s="68"/>
      <c r="BV56" s="68"/>
      <c r="BW56" s="68"/>
      <c r="BX56" s="68"/>
      <c r="BY56" s="68"/>
      <c r="BZ56" s="68"/>
      <c r="CA56" s="68"/>
      <c r="CB56" s="68"/>
      <c r="CC56" s="68"/>
      <c r="CD56" s="68"/>
      <c r="CE56" s="68"/>
      <c r="CF56" s="68"/>
      <c r="CG56" s="68"/>
      <c r="CH56" s="68"/>
      <c r="CI56" s="68"/>
      <c r="CJ56" s="68"/>
      <c r="CK56" s="68"/>
      <c r="CL56" s="68"/>
      <c r="CM56" s="68"/>
      <c r="CN56" s="68"/>
      <c r="CO56" s="68"/>
      <c r="CP56" s="68"/>
      <c r="CQ56" s="68"/>
      <c r="CR56" s="68"/>
      <c r="CS56" s="68"/>
      <c r="CT56" s="68"/>
      <c r="CU56" s="68"/>
      <c r="CV56" s="68"/>
      <c r="CW56" s="68"/>
      <c r="CX56" s="68"/>
      <c r="CY56" s="68"/>
      <c r="CZ56" s="68"/>
      <c r="DA56" s="68"/>
      <c r="DB56" s="68"/>
      <c r="DC56" s="68"/>
      <c r="DD56" s="68"/>
      <c r="DE56" s="68"/>
      <c r="DF56" s="68"/>
      <c r="DG56" s="68"/>
      <c r="DH56" s="68"/>
      <c r="DI56" s="68"/>
      <c r="DJ56" s="68"/>
      <c r="DK56" s="68"/>
      <c r="DL56" s="68"/>
      <c r="DM56" s="68"/>
      <c r="DN56" s="68"/>
      <c r="DO56" s="68"/>
      <c r="DP56" s="68"/>
      <c r="DQ56" s="68"/>
      <c r="DR56" s="68"/>
      <c r="DS56" s="68"/>
      <c r="DT56" s="68"/>
      <c r="DU56" s="68"/>
      <c r="DV56" s="68"/>
      <c r="DW56" s="68"/>
      <c r="DX56" s="68"/>
      <c r="DY56" s="68"/>
      <c r="DZ56" s="68"/>
      <c r="EA56" s="68"/>
      <c r="EB56" s="68"/>
      <c r="EC56" s="68"/>
      <c r="ED56" s="68"/>
      <c r="EE56" s="68"/>
      <c r="EF56" s="68"/>
      <c r="EG56" s="68"/>
      <c r="EH56" s="68"/>
      <c r="EI56" s="68"/>
      <c r="EJ56" s="68"/>
      <c r="EK56" s="68"/>
      <c r="EL56" s="68"/>
      <c r="EM56" s="68"/>
      <c r="EN56" s="68"/>
      <c r="EO56" s="68"/>
      <c r="EP56" s="68"/>
      <c r="EQ56" s="68"/>
      <c r="ER56" s="68"/>
      <c r="ES56" s="68"/>
      <c r="ET56" s="68"/>
      <c r="EU56" s="68"/>
      <c r="EV56" s="68"/>
      <c r="EW56" s="68"/>
      <c r="EX56" s="68"/>
      <c r="EY56" s="68"/>
      <c r="EZ56" s="68"/>
      <c r="FA56" s="68"/>
      <c r="FB56" s="68"/>
      <c r="FC56" s="68"/>
      <c r="FD56" s="68"/>
      <c r="FE56" s="68"/>
      <c r="FF56" s="68"/>
      <c r="FG56" s="68"/>
      <c r="FH56" s="68"/>
      <c r="FI56" s="68"/>
      <c r="FJ56" s="68"/>
      <c r="FK56" s="68"/>
      <c r="FL56" s="68"/>
      <c r="FM56" s="68"/>
      <c r="FN56" s="68"/>
      <c r="FO56" s="68"/>
      <c r="FP56" s="68"/>
      <c r="FQ56" s="68"/>
      <c r="FR56" s="68"/>
      <c r="FS56" s="68"/>
      <c r="FT56" s="68"/>
      <c r="FU56" s="68"/>
      <c r="FV56" s="68"/>
      <c r="FW56" s="68"/>
      <c r="FX56" s="68"/>
      <c r="FY56" s="68"/>
      <c r="FZ56" s="68"/>
      <c r="GA56" s="68"/>
      <c r="GB56" s="68"/>
      <c r="GC56" s="68"/>
      <c r="GD56" s="68"/>
      <c r="GE56" s="68"/>
      <c r="GF56" s="68"/>
      <c r="GG56" s="68"/>
      <c r="GH56" s="68"/>
      <c r="GI56" s="68"/>
      <c r="GJ56" s="68"/>
      <c r="GK56" s="68"/>
      <c r="GL56" s="68"/>
      <c r="GM56" s="68"/>
      <c r="GN56" s="68"/>
      <c r="GO56" s="68"/>
      <c r="GP56" s="68"/>
      <c r="GQ56" s="68"/>
      <c r="GR56" s="68"/>
      <c r="GS56" s="68"/>
      <c r="GT56" s="68"/>
      <c r="GU56" s="68"/>
      <c r="GV56" s="68"/>
      <c r="GW56" s="68"/>
      <c r="GX56" s="68"/>
      <c r="GY56" s="68"/>
      <c r="GZ56" s="68"/>
      <c r="HA56" s="68"/>
      <c r="HB56" s="68"/>
      <c r="HC56" s="68"/>
      <c r="HD56" s="68"/>
      <c r="HE56" s="68"/>
      <c r="HF56" s="68"/>
      <c r="HG56" s="68"/>
      <c r="HH56" s="68"/>
      <c r="HI56" s="68"/>
      <c r="HJ56" s="68"/>
      <c r="HK56" s="68"/>
      <c r="HL56" s="68"/>
      <c r="HM56" s="68"/>
      <c r="HN56" s="68"/>
      <c r="HO56" s="68"/>
      <c r="HP56" s="68"/>
      <c r="HQ56" s="68"/>
      <c r="HR56" s="68"/>
      <c r="HS56" s="68"/>
      <c r="HT56" s="68"/>
      <c r="HU56" s="68"/>
      <c r="HV56" s="68"/>
      <c r="HW56" s="68"/>
      <c r="HX56" s="68"/>
      <c r="HY56" s="68"/>
      <c r="HZ56" s="68"/>
      <c r="IA56" s="68"/>
      <c r="IB56" s="68"/>
      <c r="IC56" s="68"/>
      <c r="ID56" s="68"/>
      <c r="IE56" s="68"/>
      <c r="IF56" s="68"/>
      <c r="IG56" s="68"/>
      <c r="IH56" s="68"/>
      <c r="II56" s="68"/>
      <c r="IJ56" s="68"/>
      <c r="IK56" s="68"/>
      <c r="IL56" s="68"/>
      <c r="IM56" s="68"/>
      <c r="IN56" s="68"/>
      <c r="IO56" s="68"/>
      <c r="IP56" s="68"/>
      <c r="IQ56" s="68"/>
      <c r="IR56" s="68"/>
      <c r="IS56" s="68"/>
      <c r="IT56" s="68"/>
      <c r="IU56" s="68"/>
      <c r="IV56" s="68"/>
    </row>
    <row r="57" spans="1:256" s="14" customFormat="1" x14ac:dyDescent="0.2">
      <c r="A57" s="36" t="s">
        <v>36</v>
      </c>
      <c r="B57" s="36" t="s">
        <v>130</v>
      </c>
      <c r="C57" s="47"/>
      <c r="D57" s="74">
        <v>44104</v>
      </c>
      <c r="E57" s="49"/>
      <c r="F57" s="22">
        <v>100410.84</v>
      </c>
      <c r="G57" s="124">
        <f t="shared" ref="G57" si="14">H57/F57</f>
        <v>1</v>
      </c>
      <c r="H57" s="22">
        <v>100410.84</v>
      </c>
      <c r="I57" s="97" t="s">
        <v>65</v>
      </c>
      <c r="J57" s="22">
        <v>17306.509999999998</v>
      </c>
      <c r="K57" s="124">
        <f t="shared" si="11"/>
        <v>1</v>
      </c>
      <c r="L57" s="22">
        <v>17306.509999999998</v>
      </c>
      <c r="M57" s="95"/>
      <c r="N57" s="99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8"/>
      <c r="AQ57" s="68"/>
      <c r="AR57" s="68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8"/>
      <c r="BT57" s="68"/>
      <c r="BU57" s="68"/>
      <c r="BV57" s="68"/>
      <c r="BW57" s="68"/>
      <c r="BX57" s="68"/>
      <c r="BY57" s="68"/>
      <c r="BZ57" s="68"/>
      <c r="CA57" s="68"/>
      <c r="CB57" s="68"/>
      <c r="CC57" s="68"/>
      <c r="CD57" s="68"/>
      <c r="CE57" s="68"/>
      <c r="CF57" s="68"/>
      <c r="CG57" s="68"/>
      <c r="CH57" s="68"/>
      <c r="CI57" s="68"/>
      <c r="CJ57" s="68"/>
      <c r="CK57" s="68"/>
      <c r="CL57" s="68"/>
      <c r="CM57" s="68"/>
      <c r="CN57" s="68"/>
      <c r="CO57" s="68"/>
      <c r="CP57" s="68"/>
      <c r="CQ57" s="68"/>
      <c r="CR57" s="68"/>
      <c r="CS57" s="68"/>
      <c r="CT57" s="68"/>
      <c r="CU57" s="68"/>
      <c r="CV57" s="68"/>
      <c r="CW57" s="68"/>
      <c r="CX57" s="68"/>
      <c r="CY57" s="68"/>
      <c r="CZ57" s="68"/>
      <c r="DA57" s="68"/>
      <c r="DB57" s="68"/>
      <c r="DC57" s="68"/>
      <c r="DD57" s="68"/>
      <c r="DE57" s="68"/>
      <c r="DF57" s="68"/>
      <c r="DG57" s="68"/>
      <c r="DH57" s="68"/>
      <c r="DI57" s="68"/>
      <c r="DJ57" s="68"/>
      <c r="DK57" s="68"/>
      <c r="DL57" s="68"/>
      <c r="DM57" s="68"/>
      <c r="DN57" s="68"/>
      <c r="DO57" s="68"/>
      <c r="DP57" s="68"/>
      <c r="DQ57" s="68"/>
      <c r="DR57" s="68"/>
      <c r="DS57" s="68"/>
      <c r="DT57" s="68"/>
      <c r="DU57" s="68"/>
      <c r="DV57" s="68"/>
      <c r="DW57" s="68"/>
      <c r="DX57" s="68"/>
      <c r="DY57" s="68"/>
      <c r="DZ57" s="68"/>
      <c r="EA57" s="68"/>
      <c r="EB57" s="68"/>
      <c r="EC57" s="68"/>
      <c r="ED57" s="68"/>
      <c r="EE57" s="68"/>
      <c r="EF57" s="68"/>
      <c r="EG57" s="68"/>
      <c r="EH57" s="68"/>
      <c r="EI57" s="68"/>
      <c r="EJ57" s="68"/>
      <c r="EK57" s="68"/>
      <c r="EL57" s="68"/>
      <c r="EM57" s="68"/>
      <c r="EN57" s="68"/>
      <c r="EO57" s="68"/>
      <c r="EP57" s="68"/>
      <c r="EQ57" s="68"/>
      <c r="ER57" s="68"/>
      <c r="ES57" s="68"/>
      <c r="ET57" s="68"/>
      <c r="EU57" s="68"/>
      <c r="EV57" s="68"/>
      <c r="EW57" s="68"/>
      <c r="EX57" s="68"/>
      <c r="EY57" s="68"/>
      <c r="EZ57" s="68"/>
      <c r="FA57" s="68"/>
      <c r="FB57" s="68"/>
      <c r="FC57" s="68"/>
      <c r="FD57" s="68"/>
      <c r="FE57" s="68"/>
      <c r="FF57" s="68"/>
      <c r="FG57" s="68"/>
      <c r="FH57" s="68"/>
      <c r="FI57" s="68"/>
      <c r="FJ57" s="68"/>
      <c r="FK57" s="68"/>
      <c r="FL57" s="68"/>
      <c r="FM57" s="68"/>
      <c r="FN57" s="68"/>
      <c r="FO57" s="68"/>
      <c r="FP57" s="68"/>
      <c r="FQ57" s="68"/>
      <c r="FR57" s="68"/>
      <c r="FS57" s="68"/>
      <c r="FT57" s="68"/>
      <c r="FU57" s="68"/>
      <c r="FV57" s="68"/>
      <c r="FW57" s="68"/>
      <c r="FX57" s="68"/>
      <c r="FY57" s="68"/>
      <c r="FZ57" s="68"/>
      <c r="GA57" s="68"/>
      <c r="GB57" s="68"/>
      <c r="GC57" s="68"/>
      <c r="GD57" s="68"/>
      <c r="GE57" s="68"/>
      <c r="GF57" s="68"/>
      <c r="GG57" s="68"/>
      <c r="GH57" s="68"/>
      <c r="GI57" s="68"/>
      <c r="GJ57" s="68"/>
      <c r="GK57" s="68"/>
      <c r="GL57" s="68"/>
      <c r="GM57" s="68"/>
      <c r="GN57" s="68"/>
      <c r="GO57" s="68"/>
      <c r="GP57" s="68"/>
      <c r="GQ57" s="68"/>
      <c r="GR57" s="68"/>
      <c r="GS57" s="68"/>
      <c r="GT57" s="68"/>
      <c r="GU57" s="68"/>
      <c r="GV57" s="68"/>
      <c r="GW57" s="68"/>
      <c r="GX57" s="68"/>
      <c r="GY57" s="68"/>
      <c r="GZ57" s="68"/>
      <c r="HA57" s="68"/>
      <c r="HB57" s="68"/>
      <c r="HC57" s="68"/>
      <c r="HD57" s="68"/>
      <c r="HE57" s="68"/>
      <c r="HF57" s="68"/>
      <c r="HG57" s="68"/>
      <c r="HH57" s="68"/>
      <c r="HI57" s="68"/>
      <c r="HJ57" s="68"/>
      <c r="HK57" s="68"/>
      <c r="HL57" s="68"/>
      <c r="HM57" s="68"/>
      <c r="HN57" s="68"/>
      <c r="HO57" s="68"/>
      <c r="HP57" s="68"/>
      <c r="HQ57" s="68"/>
      <c r="HR57" s="68"/>
      <c r="HS57" s="68"/>
      <c r="HT57" s="68"/>
      <c r="HU57" s="68"/>
      <c r="HV57" s="68"/>
      <c r="HW57" s="68"/>
      <c r="HX57" s="68"/>
      <c r="HY57" s="68"/>
      <c r="HZ57" s="68"/>
      <c r="IA57" s="68"/>
      <c r="IB57" s="68"/>
      <c r="IC57" s="68"/>
      <c r="ID57" s="68"/>
      <c r="IE57" s="68"/>
      <c r="IF57" s="68"/>
      <c r="IG57" s="68"/>
      <c r="IH57" s="68"/>
      <c r="II57" s="68"/>
      <c r="IJ57" s="68"/>
      <c r="IK57" s="68"/>
      <c r="IL57" s="68"/>
      <c r="IM57" s="68"/>
      <c r="IN57" s="68"/>
      <c r="IO57" s="68"/>
      <c r="IP57" s="68"/>
      <c r="IQ57" s="68"/>
      <c r="IR57" s="68"/>
      <c r="IS57" s="68"/>
      <c r="IT57" s="68"/>
      <c r="IU57" s="68"/>
      <c r="IV57" s="68"/>
    </row>
    <row r="58" spans="1:256" s="14" customFormat="1" ht="11.45" customHeight="1" x14ac:dyDescent="0.2">
      <c r="A58" s="36"/>
      <c r="B58" s="50"/>
      <c r="C58" s="66"/>
      <c r="D58" s="51"/>
      <c r="E58" s="36"/>
      <c r="F58" s="52">
        <f>SUM(F57)</f>
        <v>100410.84</v>
      </c>
      <c r="G58" s="124"/>
      <c r="H58" s="52">
        <f>SUM(H57)</f>
        <v>100410.84</v>
      </c>
      <c r="I58" s="92"/>
      <c r="J58" s="52">
        <f>SUM(J57)</f>
        <v>17306.509999999998</v>
      </c>
      <c r="K58" s="124"/>
      <c r="L58" s="52">
        <f>SUM(L57)</f>
        <v>17306.509999999998</v>
      </c>
      <c r="M58" s="93"/>
      <c r="N58" s="99">
        <f>SUM(L58-H58)</f>
        <v>-83104.33</v>
      </c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8"/>
      <c r="AL58" s="68"/>
      <c r="AM58" s="68"/>
      <c r="AN58" s="68"/>
      <c r="AO58" s="68"/>
      <c r="AP58" s="68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68"/>
      <c r="BD58" s="68"/>
      <c r="BE58" s="68"/>
      <c r="BF58" s="68"/>
      <c r="BG58" s="68"/>
      <c r="BH58" s="68"/>
      <c r="BI58" s="68"/>
      <c r="BJ58" s="68"/>
      <c r="BK58" s="68"/>
      <c r="BL58" s="68"/>
      <c r="BM58" s="68"/>
      <c r="BN58" s="68"/>
      <c r="BO58" s="68"/>
      <c r="BP58" s="68"/>
      <c r="BQ58" s="68"/>
      <c r="BR58" s="68"/>
      <c r="BS58" s="68"/>
      <c r="BT58" s="68"/>
      <c r="BU58" s="68"/>
      <c r="BV58" s="68"/>
      <c r="BW58" s="68"/>
      <c r="BX58" s="68"/>
      <c r="BY58" s="68"/>
      <c r="BZ58" s="68"/>
      <c r="CA58" s="68"/>
      <c r="CB58" s="68"/>
      <c r="CC58" s="68"/>
      <c r="CD58" s="68"/>
      <c r="CE58" s="68"/>
      <c r="CF58" s="68"/>
      <c r="CG58" s="68"/>
      <c r="CH58" s="68"/>
      <c r="CI58" s="68"/>
      <c r="CJ58" s="68"/>
      <c r="CK58" s="68"/>
      <c r="CL58" s="68"/>
      <c r="CM58" s="68"/>
      <c r="CN58" s="68"/>
      <c r="CO58" s="68"/>
      <c r="CP58" s="68"/>
      <c r="CQ58" s="68"/>
      <c r="CR58" s="68"/>
      <c r="CS58" s="68"/>
      <c r="CT58" s="68"/>
      <c r="CU58" s="68"/>
      <c r="CV58" s="68"/>
      <c r="CW58" s="68"/>
      <c r="CX58" s="68"/>
      <c r="CY58" s="68"/>
      <c r="CZ58" s="68"/>
      <c r="DA58" s="68"/>
      <c r="DB58" s="68"/>
      <c r="DC58" s="68"/>
      <c r="DD58" s="68"/>
      <c r="DE58" s="68"/>
      <c r="DF58" s="68"/>
      <c r="DG58" s="68"/>
      <c r="DH58" s="68"/>
      <c r="DI58" s="68"/>
      <c r="DJ58" s="68"/>
      <c r="DK58" s="68"/>
      <c r="DL58" s="68"/>
      <c r="DM58" s="68"/>
      <c r="DN58" s="68"/>
      <c r="DO58" s="68"/>
      <c r="DP58" s="68"/>
      <c r="DQ58" s="68"/>
      <c r="DR58" s="68"/>
      <c r="DS58" s="68"/>
      <c r="DT58" s="68"/>
      <c r="DU58" s="68"/>
      <c r="DV58" s="68"/>
      <c r="DW58" s="68"/>
      <c r="DX58" s="68"/>
      <c r="DY58" s="68"/>
      <c r="DZ58" s="68"/>
      <c r="EA58" s="68"/>
      <c r="EB58" s="68"/>
      <c r="EC58" s="68"/>
      <c r="ED58" s="68"/>
      <c r="EE58" s="68"/>
      <c r="EF58" s="68"/>
      <c r="EG58" s="68"/>
      <c r="EH58" s="68"/>
      <c r="EI58" s="68"/>
      <c r="EJ58" s="68"/>
      <c r="EK58" s="68"/>
      <c r="EL58" s="68"/>
      <c r="EM58" s="68"/>
      <c r="EN58" s="68"/>
      <c r="EO58" s="68"/>
      <c r="EP58" s="68"/>
      <c r="EQ58" s="68"/>
      <c r="ER58" s="68"/>
      <c r="ES58" s="68"/>
      <c r="ET58" s="68"/>
      <c r="EU58" s="68"/>
      <c r="EV58" s="68"/>
      <c r="EW58" s="68"/>
      <c r="EX58" s="68"/>
      <c r="EY58" s="68"/>
      <c r="EZ58" s="68"/>
      <c r="FA58" s="68"/>
      <c r="FB58" s="68"/>
      <c r="FC58" s="68"/>
      <c r="FD58" s="68"/>
      <c r="FE58" s="68"/>
      <c r="FF58" s="68"/>
      <c r="FG58" s="68"/>
      <c r="FH58" s="68"/>
      <c r="FI58" s="68"/>
      <c r="FJ58" s="68"/>
      <c r="FK58" s="68"/>
      <c r="FL58" s="68"/>
      <c r="FM58" s="68"/>
      <c r="FN58" s="68"/>
      <c r="FO58" s="68"/>
      <c r="FP58" s="68"/>
      <c r="FQ58" s="68"/>
      <c r="FR58" s="68"/>
      <c r="FS58" s="68"/>
      <c r="FT58" s="68"/>
      <c r="FU58" s="68"/>
      <c r="FV58" s="68"/>
      <c r="FW58" s="68"/>
      <c r="FX58" s="68"/>
      <c r="FY58" s="68"/>
      <c r="FZ58" s="68"/>
      <c r="GA58" s="68"/>
      <c r="GB58" s="68"/>
      <c r="GC58" s="68"/>
      <c r="GD58" s="68"/>
      <c r="GE58" s="68"/>
      <c r="GF58" s="68"/>
      <c r="GG58" s="68"/>
      <c r="GH58" s="68"/>
      <c r="GI58" s="68"/>
      <c r="GJ58" s="68"/>
      <c r="GK58" s="68"/>
      <c r="GL58" s="68"/>
      <c r="GM58" s="68"/>
      <c r="GN58" s="68"/>
      <c r="GO58" s="68"/>
      <c r="GP58" s="68"/>
      <c r="GQ58" s="68"/>
      <c r="GR58" s="68"/>
      <c r="GS58" s="68"/>
      <c r="GT58" s="68"/>
      <c r="GU58" s="68"/>
      <c r="GV58" s="68"/>
      <c r="GW58" s="68"/>
      <c r="GX58" s="68"/>
      <c r="GY58" s="68"/>
      <c r="GZ58" s="68"/>
      <c r="HA58" s="68"/>
      <c r="HB58" s="68"/>
      <c r="HC58" s="68"/>
      <c r="HD58" s="68"/>
      <c r="HE58" s="68"/>
      <c r="HF58" s="68"/>
      <c r="HG58" s="68"/>
      <c r="HH58" s="68"/>
      <c r="HI58" s="68"/>
      <c r="HJ58" s="68"/>
      <c r="HK58" s="68"/>
      <c r="HL58" s="68"/>
      <c r="HM58" s="68"/>
      <c r="HN58" s="68"/>
      <c r="HO58" s="68"/>
      <c r="HP58" s="68"/>
      <c r="HQ58" s="68"/>
      <c r="HR58" s="68"/>
      <c r="HS58" s="68"/>
      <c r="HT58" s="68"/>
      <c r="HU58" s="68"/>
      <c r="HV58" s="68"/>
      <c r="HW58" s="68"/>
      <c r="HX58" s="68"/>
      <c r="HY58" s="68"/>
      <c r="HZ58" s="68"/>
      <c r="IA58" s="68"/>
      <c r="IB58" s="68"/>
      <c r="IC58" s="68"/>
      <c r="ID58" s="68"/>
      <c r="IE58" s="68"/>
      <c r="IF58" s="68"/>
      <c r="IG58" s="68"/>
      <c r="IH58" s="68"/>
      <c r="II58" s="68"/>
      <c r="IJ58" s="68"/>
      <c r="IK58" s="68"/>
      <c r="IL58" s="68"/>
      <c r="IM58" s="68"/>
      <c r="IN58" s="68"/>
      <c r="IO58" s="68"/>
      <c r="IP58" s="68"/>
      <c r="IQ58" s="68"/>
      <c r="IR58" s="68"/>
      <c r="IS58" s="68"/>
      <c r="IT58" s="68"/>
      <c r="IU58" s="68"/>
      <c r="IV58" s="68"/>
    </row>
    <row r="59" spans="1:256" s="14" customFormat="1" ht="12" customHeight="1" x14ac:dyDescent="0.2">
      <c r="A59" s="36"/>
      <c r="B59" s="50"/>
      <c r="C59" s="66"/>
      <c r="D59" s="51"/>
      <c r="E59" s="36"/>
      <c r="F59" s="52"/>
      <c r="G59" s="124"/>
      <c r="H59" s="52"/>
      <c r="I59" s="92"/>
      <c r="J59" s="52"/>
      <c r="K59" s="124"/>
      <c r="L59" s="52"/>
      <c r="M59" s="93"/>
      <c r="N59" s="99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8"/>
      <c r="BT59" s="68"/>
      <c r="BU59" s="68"/>
      <c r="BV59" s="68"/>
      <c r="BW59" s="68"/>
      <c r="BX59" s="68"/>
      <c r="BY59" s="68"/>
      <c r="BZ59" s="68"/>
      <c r="CA59" s="68"/>
      <c r="CB59" s="68"/>
      <c r="CC59" s="68"/>
      <c r="CD59" s="68"/>
      <c r="CE59" s="68"/>
      <c r="CF59" s="68"/>
      <c r="CG59" s="68"/>
      <c r="CH59" s="68"/>
      <c r="CI59" s="68"/>
      <c r="CJ59" s="68"/>
      <c r="CK59" s="68"/>
      <c r="CL59" s="68"/>
      <c r="CM59" s="68"/>
      <c r="CN59" s="68"/>
      <c r="CO59" s="68"/>
      <c r="CP59" s="68"/>
      <c r="CQ59" s="68"/>
      <c r="CR59" s="68"/>
      <c r="CS59" s="68"/>
      <c r="CT59" s="68"/>
      <c r="CU59" s="68"/>
      <c r="CV59" s="68"/>
      <c r="CW59" s="68"/>
      <c r="CX59" s="68"/>
      <c r="CY59" s="68"/>
      <c r="CZ59" s="68"/>
      <c r="DA59" s="68"/>
      <c r="DB59" s="68"/>
      <c r="DC59" s="68"/>
      <c r="DD59" s="68"/>
      <c r="DE59" s="68"/>
      <c r="DF59" s="68"/>
      <c r="DG59" s="68"/>
      <c r="DH59" s="68"/>
      <c r="DI59" s="68"/>
      <c r="DJ59" s="68"/>
      <c r="DK59" s="68"/>
      <c r="DL59" s="68"/>
      <c r="DM59" s="68"/>
      <c r="DN59" s="68"/>
      <c r="DO59" s="68"/>
      <c r="DP59" s="68"/>
      <c r="DQ59" s="68"/>
      <c r="DR59" s="68"/>
      <c r="DS59" s="68"/>
      <c r="DT59" s="68"/>
      <c r="DU59" s="68"/>
      <c r="DV59" s="68"/>
      <c r="DW59" s="68"/>
      <c r="DX59" s="68"/>
      <c r="DY59" s="68"/>
      <c r="DZ59" s="68"/>
      <c r="EA59" s="68"/>
      <c r="EB59" s="68"/>
      <c r="EC59" s="68"/>
      <c r="ED59" s="68"/>
      <c r="EE59" s="68"/>
      <c r="EF59" s="68"/>
      <c r="EG59" s="68"/>
      <c r="EH59" s="68"/>
      <c r="EI59" s="68"/>
      <c r="EJ59" s="68"/>
      <c r="EK59" s="68"/>
      <c r="EL59" s="68"/>
      <c r="EM59" s="68"/>
      <c r="EN59" s="68"/>
      <c r="EO59" s="68"/>
      <c r="EP59" s="68"/>
      <c r="EQ59" s="68"/>
      <c r="ER59" s="68"/>
      <c r="ES59" s="68"/>
      <c r="ET59" s="68"/>
      <c r="EU59" s="68"/>
      <c r="EV59" s="68"/>
      <c r="EW59" s="68"/>
      <c r="EX59" s="68"/>
      <c r="EY59" s="68"/>
      <c r="EZ59" s="68"/>
      <c r="FA59" s="68"/>
      <c r="FB59" s="68"/>
      <c r="FC59" s="68"/>
      <c r="FD59" s="68"/>
      <c r="FE59" s="68"/>
      <c r="FF59" s="68"/>
      <c r="FG59" s="68"/>
      <c r="FH59" s="68"/>
      <c r="FI59" s="68"/>
      <c r="FJ59" s="68"/>
      <c r="FK59" s="68"/>
      <c r="FL59" s="68"/>
      <c r="FM59" s="68"/>
      <c r="FN59" s="68"/>
      <c r="FO59" s="68"/>
      <c r="FP59" s="68"/>
      <c r="FQ59" s="68"/>
      <c r="FR59" s="68"/>
      <c r="FS59" s="68"/>
      <c r="FT59" s="68"/>
      <c r="FU59" s="68"/>
      <c r="FV59" s="68"/>
      <c r="FW59" s="68"/>
      <c r="FX59" s="68"/>
      <c r="FY59" s="68"/>
      <c r="FZ59" s="68"/>
      <c r="GA59" s="68"/>
      <c r="GB59" s="68"/>
      <c r="GC59" s="68"/>
      <c r="GD59" s="68"/>
      <c r="GE59" s="68"/>
      <c r="GF59" s="68"/>
      <c r="GG59" s="68"/>
      <c r="GH59" s="68"/>
      <c r="GI59" s="68"/>
      <c r="GJ59" s="68"/>
      <c r="GK59" s="68"/>
      <c r="GL59" s="68"/>
      <c r="GM59" s="68"/>
      <c r="GN59" s="68"/>
      <c r="GO59" s="68"/>
      <c r="GP59" s="68"/>
      <c r="GQ59" s="68"/>
      <c r="GR59" s="68"/>
      <c r="GS59" s="68"/>
      <c r="GT59" s="68"/>
      <c r="GU59" s="68"/>
      <c r="GV59" s="68"/>
      <c r="GW59" s="68"/>
      <c r="GX59" s="68"/>
      <c r="GY59" s="68"/>
      <c r="GZ59" s="68"/>
      <c r="HA59" s="68"/>
      <c r="HB59" s="68"/>
      <c r="HC59" s="68"/>
      <c r="HD59" s="68"/>
      <c r="HE59" s="68"/>
      <c r="HF59" s="68"/>
      <c r="HG59" s="68"/>
      <c r="HH59" s="68"/>
      <c r="HI59" s="68"/>
      <c r="HJ59" s="68"/>
      <c r="HK59" s="68"/>
      <c r="HL59" s="68"/>
      <c r="HM59" s="68"/>
      <c r="HN59" s="68"/>
      <c r="HO59" s="68"/>
      <c r="HP59" s="68"/>
      <c r="HQ59" s="68"/>
      <c r="HR59" s="68"/>
      <c r="HS59" s="68"/>
      <c r="HT59" s="68"/>
      <c r="HU59" s="68"/>
      <c r="HV59" s="68"/>
      <c r="HW59" s="68"/>
      <c r="HX59" s="68"/>
      <c r="HY59" s="68"/>
      <c r="HZ59" s="68"/>
      <c r="IA59" s="68"/>
      <c r="IB59" s="68"/>
      <c r="IC59" s="68"/>
      <c r="ID59" s="68"/>
      <c r="IE59" s="68"/>
      <c r="IF59" s="68"/>
      <c r="IG59" s="68"/>
      <c r="IH59" s="68"/>
      <c r="II59" s="68"/>
      <c r="IJ59" s="68"/>
      <c r="IK59" s="68"/>
      <c r="IL59" s="68"/>
      <c r="IM59" s="68"/>
      <c r="IN59" s="68"/>
      <c r="IO59" s="68"/>
      <c r="IP59" s="68"/>
      <c r="IQ59" s="68"/>
      <c r="IR59" s="68"/>
      <c r="IS59" s="68"/>
      <c r="IT59" s="68"/>
      <c r="IU59" s="68"/>
      <c r="IV59" s="68"/>
    </row>
    <row r="60" spans="1:256" s="14" customFormat="1" x14ac:dyDescent="0.2">
      <c r="A60" s="36" t="s">
        <v>37</v>
      </c>
      <c r="B60" s="36" t="s">
        <v>130</v>
      </c>
      <c r="C60" s="47"/>
      <c r="D60" s="74">
        <v>44104</v>
      </c>
      <c r="E60" s="49"/>
      <c r="F60" s="22">
        <v>1665827.74</v>
      </c>
      <c r="G60" s="124">
        <f t="shared" ref="G60" si="15">H60/F60</f>
        <v>1</v>
      </c>
      <c r="H60" s="22">
        <v>1665827.74</v>
      </c>
      <c r="I60" s="97" t="s">
        <v>65</v>
      </c>
      <c r="J60" s="22">
        <v>1510745.88</v>
      </c>
      <c r="K60" s="124">
        <f t="shared" si="11"/>
        <v>1</v>
      </c>
      <c r="L60" s="22">
        <v>1510745.88</v>
      </c>
      <c r="M60" s="95"/>
      <c r="N60" s="99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68"/>
      <c r="BS60" s="68"/>
      <c r="BT60" s="68"/>
      <c r="BU60" s="68"/>
      <c r="BV60" s="68"/>
      <c r="BW60" s="68"/>
      <c r="BX60" s="68"/>
      <c r="BY60" s="68"/>
      <c r="BZ60" s="68"/>
      <c r="CA60" s="68"/>
      <c r="CB60" s="68"/>
      <c r="CC60" s="68"/>
      <c r="CD60" s="68"/>
      <c r="CE60" s="68"/>
      <c r="CF60" s="68"/>
      <c r="CG60" s="68"/>
      <c r="CH60" s="68"/>
      <c r="CI60" s="68"/>
      <c r="CJ60" s="68"/>
      <c r="CK60" s="68"/>
      <c r="CL60" s="68"/>
      <c r="CM60" s="68"/>
      <c r="CN60" s="68"/>
      <c r="CO60" s="68"/>
      <c r="CP60" s="68"/>
      <c r="CQ60" s="68"/>
      <c r="CR60" s="68"/>
      <c r="CS60" s="68"/>
      <c r="CT60" s="68"/>
      <c r="CU60" s="68"/>
      <c r="CV60" s="68"/>
      <c r="CW60" s="68"/>
      <c r="CX60" s="68"/>
      <c r="CY60" s="68"/>
      <c r="CZ60" s="68"/>
      <c r="DA60" s="68"/>
      <c r="DB60" s="68"/>
      <c r="DC60" s="68"/>
      <c r="DD60" s="68"/>
      <c r="DE60" s="68"/>
      <c r="DF60" s="68"/>
      <c r="DG60" s="68"/>
      <c r="DH60" s="68"/>
      <c r="DI60" s="68"/>
      <c r="DJ60" s="68"/>
      <c r="DK60" s="68"/>
      <c r="DL60" s="68"/>
      <c r="DM60" s="68"/>
      <c r="DN60" s="68"/>
      <c r="DO60" s="68"/>
      <c r="DP60" s="68"/>
      <c r="DQ60" s="68"/>
      <c r="DR60" s="68"/>
      <c r="DS60" s="68"/>
      <c r="DT60" s="68"/>
      <c r="DU60" s="68"/>
      <c r="DV60" s="68"/>
      <c r="DW60" s="68"/>
      <c r="DX60" s="68"/>
      <c r="DY60" s="68"/>
      <c r="DZ60" s="68"/>
      <c r="EA60" s="68"/>
      <c r="EB60" s="68"/>
      <c r="EC60" s="68"/>
      <c r="ED60" s="68"/>
      <c r="EE60" s="68"/>
      <c r="EF60" s="68"/>
      <c r="EG60" s="68"/>
      <c r="EH60" s="68"/>
      <c r="EI60" s="68"/>
      <c r="EJ60" s="68"/>
      <c r="EK60" s="68"/>
      <c r="EL60" s="68"/>
      <c r="EM60" s="68"/>
      <c r="EN60" s="68"/>
      <c r="EO60" s="68"/>
      <c r="EP60" s="68"/>
      <c r="EQ60" s="68"/>
      <c r="ER60" s="68"/>
      <c r="ES60" s="68"/>
      <c r="ET60" s="68"/>
      <c r="EU60" s="68"/>
      <c r="EV60" s="68"/>
      <c r="EW60" s="68"/>
      <c r="EX60" s="68"/>
      <c r="EY60" s="68"/>
      <c r="EZ60" s="68"/>
      <c r="FA60" s="68"/>
      <c r="FB60" s="68"/>
      <c r="FC60" s="68"/>
      <c r="FD60" s="68"/>
      <c r="FE60" s="68"/>
      <c r="FF60" s="68"/>
      <c r="FG60" s="68"/>
      <c r="FH60" s="68"/>
      <c r="FI60" s="68"/>
      <c r="FJ60" s="68"/>
      <c r="FK60" s="68"/>
      <c r="FL60" s="68"/>
      <c r="FM60" s="68"/>
      <c r="FN60" s="68"/>
      <c r="FO60" s="68"/>
      <c r="FP60" s="68"/>
      <c r="FQ60" s="68"/>
      <c r="FR60" s="68"/>
      <c r="FS60" s="68"/>
      <c r="FT60" s="68"/>
      <c r="FU60" s="68"/>
      <c r="FV60" s="68"/>
      <c r="FW60" s="68"/>
      <c r="FX60" s="68"/>
      <c r="FY60" s="68"/>
      <c r="FZ60" s="68"/>
      <c r="GA60" s="68"/>
      <c r="GB60" s="68"/>
      <c r="GC60" s="68"/>
      <c r="GD60" s="68"/>
      <c r="GE60" s="68"/>
      <c r="GF60" s="68"/>
      <c r="GG60" s="68"/>
      <c r="GH60" s="68"/>
      <c r="GI60" s="68"/>
      <c r="GJ60" s="68"/>
      <c r="GK60" s="68"/>
      <c r="GL60" s="68"/>
      <c r="GM60" s="68"/>
      <c r="GN60" s="68"/>
      <c r="GO60" s="68"/>
      <c r="GP60" s="68"/>
      <c r="GQ60" s="68"/>
      <c r="GR60" s="68"/>
      <c r="GS60" s="68"/>
      <c r="GT60" s="68"/>
      <c r="GU60" s="68"/>
      <c r="GV60" s="68"/>
      <c r="GW60" s="68"/>
      <c r="GX60" s="68"/>
      <c r="GY60" s="68"/>
      <c r="GZ60" s="68"/>
      <c r="HA60" s="68"/>
      <c r="HB60" s="68"/>
      <c r="HC60" s="68"/>
      <c r="HD60" s="68"/>
      <c r="HE60" s="68"/>
      <c r="HF60" s="68"/>
      <c r="HG60" s="68"/>
      <c r="HH60" s="68"/>
      <c r="HI60" s="68"/>
      <c r="HJ60" s="68"/>
      <c r="HK60" s="68"/>
      <c r="HL60" s="68"/>
      <c r="HM60" s="68"/>
      <c r="HN60" s="68"/>
      <c r="HO60" s="68"/>
      <c r="HP60" s="68"/>
      <c r="HQ60" s="68"/>
      <c r="HR60" s="68"/>
      <c r="HS60" s="68"/>
      <c r="HT60" s="68"/>
      <c r="HU60" s="68"/>
      <c r="HV60" s="68"/>
      <c r="HW60" s="68"/>
      <c r="HX60" s="68"/>
      <c r="HY60" s="68"/>
      <c r="HZ60" s="68"/>
      <c r="IA60" s="68"/>
      <c r="IB60" s="68"/>
      <c r="IC60" s="68"/>
      <c r="ID60" s="68"/>
      <c r="IE60" s="68"/>
      <c r="IF60" s="68"/>
      <c r="IG60" s="68"/>
      <c r="IH60" s="68"/>
      <c r="II60" s="68"/>
      <c r="IJ60" s="68"/>
      <c r="IK60" s="68"/>
      <c r="IL60" s="68"/>
      <c r="IM60" s="68"/>
      <c r="IN60" s="68"/>
      <c r="IO60" s="68"/>
      <c r="IP60" s="68"/>
      <c r="IQ60" s="68"/>
      <c r="IR60" s="68"/>
      <c r="IS60" s="68"/>
      <c r="IT60" s="68"/>
      <c r="IU60" s="68"/>
      <c r="IV60" s="68"/>
    </row>
    <row r="61" spans="1:256" s="14" customFormat="1" ht="13.5" customHeight="1" x14ac:dyDescent="0.2">
      <c r="A61" s="36"/>
      <c r="B61" s="36" t="s">
        <v>130</v>
      </c>
      <c r="C61" s="47"/>
      <c r="D61" s="75"/>
      <c r="E61" s="36"/>
      <c r="F61" s="52">
        <f>SUM(F60)</f>
        <v>1665827.74</v>
      </c>
      <c r="G61" s="124"/>
      <c r="H61" s="52">
        <f>SUM(H60)</f>
        <v>1665827.74</v>
      </c>
      <c r="I61" s="92"/>
      <c r="J61" s="52">
        <f>SUM(J60)</f>
        <v>1510745.88</v>
      </c>
      <c r="K61" s="124"/>
      <c r="L61" s="52">
        <f>SUM(L60)</f>
        <v>1510745.88</v>
      </c>
      <c r="M61" s="93"/>
      <c r="N61" s="99">
        <f>SUM(L61-H61)</f>
        <v>-155081.8600000001</v>
      </c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8"/>
      <c r="AQ61" s="68"/>
      <c r="AR61" s="68"/>
      <c r="AS61" s="68"/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8"/>
      <c r="BT61" s="68"/>
      <c r="BU61" s="68"/>
      <c r="BV61" s="68"/>
      <c r="BW61" s="68"/>
      <c r="BX61" s="68"/>
      <c r="BY61" s="68"/>
      <c r="BZ61" s="68"/>
      <c r="CA61" s="68"/>
      <c r="CB61" s="68"/>
      <c r="CC61" s="68"/>
      <c r="CD61" s="68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  <c r="DG61" s="68"/>
      <c r="DH61" s="68"/>
      <c r="DI61" s="68"/>
      <c r="DJ61" s="68"/>
      <c r="DK61" s="68"/>
      <c r="DL61" s="68"/>
      <c r="DM61" s="68"/>
      <c r="DN61" s="68"/>
      <c r="DO61" s="68"/>
      <c r="DP61" s="68"/>
      <c r="DQ61" s="68"/>
      <c r="DR61" s="68"/>
      <c r="DS61" s="68"/>
      <c r="DT61" s="68"/>
      <c r="DU61" s="68"/>
      <c r="DV61" s="68"/>
      <c r="DW61" s="68"/>
      <c r="DX61" s="68"/>
      <c r="DY61" s="68"/>
      <c r="DZ61" s="68"/>
      <c r="EA61" s="68"/>
      <c r="EB61" s="68"/>
      <c r="EC61" s="68"/>
      <c r="ED61" s="68"/>
      <c r="EE61" s="68"/>
      <c r="EF61" s="68"/>
      <c r="EG61" s="68"/>
      <c r="EH61" s="68"/>
      <c r="EI61" s="68"/>
      <c r="EJ61" s="68"/>
      <c r="EK61" s="68"/>
      <c r="EL61" s="68"/>
      <c r="EM61" s="68"/>
      <c r="EN61" s="68"/>
      <c r="EO61" s="68"/>
      <c r="EP61" s="68"/>
      <c r="EQ61" s="68"/>
      <c r="ER61" s="68"/>
      <c r="ES61" s="68"/>
      <c r="ET61" s="68"/>
      <c r="EU61" s="68"/>
      <c r="EV61" s="68"/>
      <c r="EW61" s="68"/>
      <c r="EX61" s="68"/>
      <c r="EY61" s="68"/>
      <c r="EZ61" s="68"/>
      <c r="FA61" s="68"/>
      <c r="FB61" s="68"/>
      <c r="FC61" s="68"/>
      <c r="FD61" s="68"/>
      <c r="FE61" s="68"/>
      <c r="FF61" s="68"/>
      <c r="FG61" s="68"/>
      <c r="FH61" s="68"/>
      <c r="FI61" s="68"/>
      <c r="FJ61" s="68"/>
      <c r="FK61" s="68"/>
      <c r="FL61" s="68"/>
      <c r="FM61" s="68"/>
      <c r="FN61" s="68"/>
      <c r="FO61" s="68"/>
      <c r="FP61" s="68"/>
      <c r="FQ61" s="68"/>
      <c r="FR61" s="68"/>
      <c r="FS61" s="68"/>
      <c r="FT61" s="68"/>
      <c r="FU61" s="68"/>
      <c r="FV61" s="68"/>
      <c r="FW61" s="68"/>
      <c r="FX61" s="68"/>
      <c r="FY61" s="68"/>
      <c r="FZ61" s="68"/>
      <c r="GA61" s="68"/>
      <c r="GB61" s="68"/>
      <c r="GC61" s="68"/>
      <c r="GD61" s="68"/>
      <c r="GE61" s="68"/>
      <c r="GF61" s="68"/>
      <c r="GG61" s="68"/>
      <c r="GH61" s="68"/>
      <c r="GI61" s="68"/>
      <c r="GJ61" s="68"/>
      <c r="GK61" s="68"/>
      <c r="GL61" s="68"/>
      <c r="GM61" s="68"/>
      <c r="GN61" s="68"/>
      <c r="GO61" s="68"/>
      <c r="GP61" s="68"/>
      <c r="GQ61" s="68"/>
      <c r="GR61" s="68"/>
      <c r="GS61" s="68"/>
      <c r="GT61" s="68"/>
      <c r="GU61" s="68"/>
      <c r="GV61" s="68"/>
      <c r="GW61" s="68"/>
      <c r="GX61" s="68"/>
      <c r="GY61" s="68"/>
      <c r="GZ61" s="68"/>
      <c r="HA61" s="68"/>
      <c r="HB61" s="68"/>
      <c r="HC61" s="68"/>
      <c r="HD61" s="68"/>
      <c r="HE61" s="68"/>
      <c r="HF61" s="68"/>
      <c r="HG61" s="68"/>
      <c r="HH61" s="68"/>
      <c r="HI61" s="68"/>
      <c r="HJ61" s="68"/>
      <c r="HK61" s="68"/>
      <c r="HL61" s="68"/>
      <c r="HM61" s="68"/>
      <c r="HN61" s="68"/>
      <c r="HO61" s="68"/>
      <c r="HP61" s="68"/>
      <c r="HQ61" s="68"/>
      <c r="HR61" s="68"/>
      <c r="HS61" s="68"/>
      <c r="HT61" s="68"/>
      <c r="HU61" s="68"/>
      <c r="HV61" s="68"/>
      <c r="HW61" s="68"/>
      <c r="HX61" s="68"/>
      <c r="HY61" s="68"/>
      <c r="HZ61" s="68"/>
      <c r="IA61" s="68"/>
      <c r="IB61" s="68"/>
      <c r="IC61" s="68"/>
      <c r="ID61" s="68"/>
      <c r="IE61" s="68"/>
      <c r="IF61" s="68"/>
      <c r="IG61" s="68"/>
      <c r="IH61" s="68"/>
      <c r="II61" s="68"/>
      <c r="IJ61" s="68"/>
      <c r="IK61" s="68"/>
      <c r="IL61" s="68"/>
      <c r="IM61" s="68"/>
      <c r="IN61" s="68"/>
      <c r="IO61" s="68"/>
      <c r="IP61" s="68"/>
      <c r="IQ61" s="68"/>
      <c r="IR61" s="68"/>
      <c r="IS61" s="68"/>
      <c r="IT61" s="68"/>
      <c r="IU61" s="68"/>
      <c r="IV61" s="68"/>
    </row>
    <row r="62" spans="1:256" s="14" customFormat="1" ht="13.5" customHeight="1" x14ac:dyDescent="0.2">
      <c r="A62" s="36"/>
      <c r="B62" s="36"/>
      <c r="C62" s="47"/>
      <c r="D62" s="75"/>
      <c r="E62" s="36"/>
      <c r="F62" s="52"/>
      <c r="G62" s="124"/>
      <c r="H62" s="52"/>
      <c r="I62" s="92"/>
      <c r="J62" s="52"/>
      <c r="K62" s="124"/>
      <c r="L62" s="52"/>
      <c r="M62" s="93"/>
      <c r="N62" s="99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8"/>
      <c r="BA62" s="68"/>
      <c r="BB62" s="68"/>
      <c r="BC62" s="68"/>
      <c r="BD62" s="68"/>
      <c r="BE62" s="68"/>
      <c r="BF62" s="68"/>
      <c r="BG62" s="68"/>
      <c r="BH62" s="68"/>
      <c r="BI62" s="68"/>
      <c r="BJ62" s="68"/>
      <c r="BK62" s="68"/>
      <c r="BL62" s="68"/>
      <c r="BM62" s="68"/>
      <c r="BN62" s="68"/>
      <c r="BO62" s="68"/>
      <c r="BP62" s="68"/>
      <c r="BQ62" s="68"/>
      <c r="BR62" s="68"/>
      <c r="BS62" s="68"/>
      <c r="BT62" s="68"/>
      <c r="BU62" s="68"/>
      <c r="BV62" s="68"/>
      <c r="BW62" s="68"/>
      <c r="BX62" s="68"/>
      <c r="BY62" s="68"/>
      <c r="BZ62" s="68"/>
      <c r="CA62" s="68"/>
      <c r="CB62" s="68"/>
      <c r="CC62" s="68"/>
      <c r="CD62" s="68"/>
      <c r="CE62" s="68"/>
      <c r="CF62" s="68"/>
      <c r="CG62" s="68"/>
      <c r="CH62" s="68"/>
      <c r="CI62" s="68"/>
      <c r="CJ62" s="68"/>
      <c r="CK62" s="68"/>
      <c r="CL62" s="68"/>
      <c r="CM62" s="68"/>
      <c r="CN62" s="68"/>
      <c r="CO62" s="68"/>
      <c r="CP62" s="68"/>
      <c r="CQ62" s="68"/>
      <c r="CR62" s="68"/>
      <c r="CS62" s="68"/>
      <c r="CT62" s="68"/>
      <c r="CU62" s="68"/>
      <c r="CV62" s="68"/>
      <c r="CW62" s="68"/>
      <c r="CX62" s="68"/>
      <c r="CY62" s="68"/>
      <c r="CZ62" s="68"/>
      <c r="DA62" s="68"/>
      <c r="DB62" s="68"/>
      <c r="DC62" s="68"/>
      <c r="DD62" s="68"/>
      <c r="DE62" s="68"/>
      <c r="DF62" s="68"/>
      <c r="DG62" s="68"/>
      <c r="DH62" s="68"/>
      <c r="DI62" s="68"/>
      <c r="DJ62" s="68"/>
      <c r="DK62" s="68"/>
      <c r="DL62" s="68"/>
      <c r="DM62" s="68"/>
      <c r="DN62" s="68"/>
      <c r="DO62" s="68"/>
      <c r="DP62" s="68"/>
      <c r="DQ62" s="68"/>
      <c r="DR62" s="68"/>
      <c r="DS62" s="68"/>
      <c r="DT62" s="68"/>
      <c r="DU62" s="68"/>
      <c r="DV62" s="68"/>
      <c r="DW62" s="68"/>
      <c r="DX62" s="68"/>
      <c r="DY62" s="68"/>
      <c r="DZ62" s="68"/>
      <c r="EA62" s="68"/>
      <c r="EB62" s="68"/>
      <c r="EC62" s="68"/>
      <c r="ED62" s="68"/>
      <c r="EE62" s="68"/>
      <c r="EF62" s="68"/>
      <c r="EG62" s="68"/>
      <c r="EH62" s="68"/>
      <c r="EI62" s="68"/>
      <c r="EJ62" s="68"/>
      <c r="EK62" s="68"/>
      <c r="EL62" s="68"/>
      <c r="EM62" s="68"/>
      <c r="EN62" s="68"/>
      <c r="EO62" s="68"/>
      <c r="EP62" s="68"/>
      <c r="EQ62" s="68"/>
      <c r="ER62" s="68"/>
      <c r="ES62" s="68"/>
      <c r="ET62" s="68"/>
      <c r="EU62" s="68"/>
      <c r="EV62" s="68"/>
      <c r="EW62" s="68"/>
      <c r="EX62" s="68"/>
      <c r="EY62" s="68"/>
      <c r="EZ62" s="68"/>
      <c r="FA62" s="68"/>
      <c r="FB62" s="68"/>
      <c r="FC62" s="68"/>
      <c r="FD62" s="68"/>
      <c r="FE62" s="68"/>
      <c r="FF62" s="68"/>
      <c r="FG62" s="68"/>
      <c r="FH62" s="68"/>
      <c r="FI62" s="68"/>
      <c r="FJ62" s="68"/>
      <c r="FK62" s="68"/>
      <c r="FL62" s="68"/>
      <c r="FM62" s="68"/>
      <c r="FN62" s="68"/>
      <c r="FO62" s="68"/>
      <c r="FP62" s="68"/>
      <c r="FQ62" s="68"/>
      <c r="FR62" s="68"/>
      <c r="FS62" s="68"/>
      <c r="FT62" s="68"/>
      <c r="FU62" s="68"/>
      <c r="FV62" s="68"/>
      <c r="FW62" s="68"/>
      <c r="FX62" s="68"/>
      <c r="FY62" s="68"/>
      <c r="FZ62" s="68"/>
      <c r="GA62" s="68"/>
      <c r="GB62" s="68"/>
      <c r="GC62" s="68"/>
      <c r="GD62" s="68"/>
      <c r="GE62" s="68"/>
      <c r="GF62" s="68"/>
      <c r="GG62" s="68"/>
      <c r="GH62" s="68"/>
      <c r="GI62" s="68"/>
      <c r="GJ62" s="68"/>
      <c r="GK62" s="68"/>
      <c r="GL62" s="68"/>
      <c r="GM62" s="68"/>
      <c r="GN62" s="68"/>
      <c r="GO62" s="68"/>
      <c r="GP62" s="68"/>
      <c r="GQ62" s="68"/>
      <c r="GR62" s="68"/>
      <c r="GS62" s="68"/>
      <c r="GT62" s="68"/>
      <c r="GU62" s="68"/>
      <c r="GV62" s="68"/>
      <c r="GW62" s="68"/>
      <c r="GX62" s="68"/>
      <c r="GY62" s="68"/>
      <c r="GZ62" s="68"/>
      <c r="HA62" s="68"/>
      <c r="HB62" s="68"/>
      <c r="HC62" s="68"/>
      <c r="HD62" s="68"/>
      <c r="HE62" s="68"/>
      <c r="HF62" s="68"/>
      <c r="HG62" s="68"/>
      <c r="HH62" s="68"/>
      <c r="HI62" s="68"/>
      <c r="HJ62" s="68"/>
      <c r="HK62" s="68"/>
      <c r="HL62" s="68"/>
      <c r="HM62" s="68"/>
      <c r="HN62" s="68"/>
      <c r="HO62" s="68"/>
      <c r="HP62" s="68"/>
      <c r="HQ62" s="68"/>
      <c r="HR62" s="68"/>
      <c r="HS62" s="68"/>
      <c r="HT62" s="68"/>
      <c r="HU62" s="68"/>
      <c r="HV62" s="68"/>
      <c r="HW62" s="68"/>
      <c r="HX62" s="68"/>
      <c r="HY62" s="68"/>
      <c r="HZ62" s="68"/>
      <c r="IA62" s="68"/>
      <c r="IB62" s="68"/>
      <c r="IC62" s="68"/>
      <c r="ID62" s="68"/>
      <c r="IE62" s="68"/>
      <c r="IF62" s="68"/>
      <c r="IG62" s="68"/>
      <c r="IH62" s="68"/>
      <c r="II62" s="68"/>
      <c r="IJ62" s="68"/>
      <c r="IK62" s="68"/>
      <c r="IL62" s="68"/>
      <c r="IM62" s="68"/>
      <c r="IN62" s="68"/>
      <c r="IO62" s="68"/>
      <c r="IP62" s="68"/>
      <c r="IQ62" s="68"/>
      <c r="IR62" s="68"/>
      <c r="IS62" s="68"/>
      <c r="IT62" s="68"/>
      <c r="IU62" s="68"/>
      <c r="IV62" s="68"/>
    </row>
    <row r="63" spans="1:256" x14ac:dyDescent="0.2">
      <c r="A63" s="44" t="s">
        <v>126</v>
      </c>
      <c r="B63" s="44" t="s">
        <v>130</v>
      </c>
      <c r="D63" s="74">
        <v>44104</v>
      </c>
      <c r="F63" s="22">
        <v>597486.34</v>
      </c>
      <c r="G63" s="124">
        <f t="shared" ref="G63:G64" si="16">H63/F63</f>
        <v>1</v>
      </c>
      <c r="H63" s="22">
        <v>597486.34</v>
      </c>
      <c r="I63" s="92" t="s">
        <v>65</v>
      </c>
      <c r="J63" s="22">
        <v>882315.83</v>
      </c>
      <c r="K63" s="124">
        <f t="shared" ref="K63:K74" si="17">L63/J63</f>
        <v>1</v>
      </c>
      <c r="L63" s="22">
        <v>882315.83</v>
      </c>
      <c r="M63" s="92"/>
    </row>
    <row r="64" spans="1:256" x14ac:dyDescent="0.2">
      <c r="B64" s="44" t="s">
        <v>120</v>
      </c>
      <c r="D64" s="74">
        <v>44104</v>
      </c>
      <c r="F64" s="22">
        <v>5834244.9900000002</v>
      </c>
      <c r="G64" s="124">
        <f t="shared" si="16"/>
        <v>1</v>
      </c>
      <c r="H64" s="22">
        <v>5834244.9900000002</v>
      </c>
      <c r="I64" s="92" t="s">
        <v>65</v>
      </c>
      <c r="J64" s="22">
        <v>10357217.630000001</v>
      </c>
      <c r="K64" s="124">
        <f t="shared" si="17"/>
        <v>1</v>
      </c>
      <c r="L64" s="22">
        <v>10357217.630000001</v>
      </c>
      <c r="M64" s="92"/>
    </row>
    <row r="65" spans="1:256" x14ac:dyDescent="0.2">
      <c r="B65" s="44" t="s">
        <v>158</v>
      </c>
      <c r="D65" s="74">
        <v>44104</v>
      </c>
      <c r="F65" s="22">
        <v>10013693.050000001</v>
      </c>
      <c r="G65" s="124"/>
      <c r="H65" s="22">
        <v>10013693.050000001</v>
      </c>
      <c r="I65" s="92" t="s">
        <v>65</v>
      </c>
      <c r="J65" s="22">
        <v>0</v>
      </c>
      <c r="K65" s="124"/>
      <c r="L65" s="22">
        <v>0</v>
      </c>
      <c r="M65" s="92"/>
    </row>
    <row r="66" spans="1:256" x14ac:dyDescent="0.2">
      <c r="F66" s="52">
        <f>SUM(F63:F65)</f>
        <v>16445424.380000001</v>
      </c>
      <c r="G66" s="124">
        <f t="shared" ref="G66" si="18">H66/F66</f>
        <v>1</v>
      </c>
      <c r="H66" s="52">
        <f>SUM(H63:H65)</f>
        <v>16445424.380000001</v>
      </c>
      <c r="I66" s="92"/>
      <c r="J66" s="52">
        <f>SUM(J63:J65)</f>
        <v>11239533.460000001</v>
      </c>
      <c r="K66" s="124"/>
      <c r="L66" s="52">
        <f>SUM(L63:L65)</f>
        <v>11239533.460000001</v>
      </c>
      <c r="M66" s="92"/>
      <c r="N66" s="99">
        <f t="shared" ref="N66" si="19">SUM(L66-H66)</f>
        <v>-5205890.92</v>
      </c>
    </row>
    <row r="67" spans="1:256" x14ac:dyDescent="0.2">
      <c r="G67" s="124"/>
      <c r="I67" s="92"/>
      <c r="K67" s="124"/>
      <c r="M67" s="92"/>
      <c r="N67" s="22"/>
    </row>
    <row r="68" spans="1:256" s="14" customFormat="1" x14ac:dyDescent="0.2">
      <c r="A68" s="36" t="s">
        <v>103</v>
      </c>
      <c r="B68" s="44" t="s">
        <v>130</v>
      </c>
      <c r="C68" s="47"/>
      <c r="D68" s="74">
        <v>44104</v>
      </c>
      <c r="E68" s="49"/>
      <c r="F68" s="22">
        <v>997841.16</v>
      </c>
      <c r="G68" s="124">
        <f t="shared" ref="G68" si="20">H68/F68</f>
        <v>1</v>
      </c>
      <c r="H68" s="22">
        <v>997841.16</v>
      </c>
      <c r="I68" s="97" t="s">
        <v>65</v>
      </c>
      <c r="J68" s="22">
        <v>1002309.91</v>
      </c>
      <c r="K68" s="124">
        <f t="shared" si="17"/>
        <v>1</v>
      </c>
      <c r="L68" s="22">
        <v>1002309.91</v>
      </c>
      <c r="M68" s="95"/>
      <c r="N68" s="99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68"/>
      <c r="AR68" s="68"/>
      <c r="AS68" s="68"/>
      <c r="AT68" s="68"/>
      <c r="AU68" s="68"/>
      <c r="AV68" s="68"/>
      <c r="AW68" s="68"/>
      <c r="AX68" s="68"/>
      <c r="AY68" s="68"/>
      <c r="AZ68" s="68"/>
      <c r="BA68" s="68"/>
      <c r="BB68" s="68"/>
      <c r="BC68" s="68"/>
      <c r="BD68" s="68"/>
      <c r="BE68" s="68"/>
      <c r="BF68" s="68"/>
      <c r="BG68" s="68"/>
      <c r="BH68" s="68"/>
      <c r="BI68" s="68"/>
      <c r="BJ68" s="68"/>
      <c r="BK68" s="68"/>
      <c r="BL68" s="68"/>
      <c r="BM68" s="68"/>
      <c r="BN68" s="68"/>
      <c r="BO68" s="68"/>
      <c r="BP68" s="68"/>
      <c r="BQ68" s="68"/>
      <c r="BR68" s="68"/>
      <c r="BS68" s="68"/>
      <c r="BT68" s="68"/>
      <c r="BU68" s="68"/>
      <c r="BV68" s="68"/>
      <c r="BW68" s="68"/>
      <c r="BX68" s="68"/>
      <c r="BY68" s="68"/>
      <c r="BZ68" s="68"/>
      <c r="CA68" s="68"/>
      <c r="CB68" s="68"/>
      <c r="CC68" s="68"/>
      <c r="CD68" s="68"/>
      <c r="CE68" s="68"/>
      <c r="CF68" s="68"/>
      <c r="CG68" s="68"/>
      <c r="CH68" s="68"/>
      <c r="CI68" s="68"/>
      <c r="CJ68" s="68"/>
      <c r="CK68" s="68"/>
      <c r="CL68" s="68"/>
      <c r="CM68" s="68"/>
      <c r="CN68" s="68"/>
      <c r="CO68" s="68"/>
      <c r="CP68" s="68"/>
      <c r="CQ68" s="68"/>
      <c r="CR68" s="68"/>
      <c r="CS68" s="68"/>
      <c r="CT68" s="68"/>
      <c r="CU68" s="68"/>
      <c r="CV68" s="68"/>
      <c r="CW68" s="68"/>
      <c r="CX68" s="68"/>
      <c r="CY68" s="68"/>
      <c r="CZ68" s="68"/>
      <c r="DA68" s="68"/>
      <c r="DB68" s="68"/>
      <c r="DC68" s="68"/>
      <c r="DD68" s="68"/>
      <c r="DE68" s="68"/>
      <c r="DF68" s="68"/>
      <c r="DG68" s="68"/>
      <c r="DH68" s="68"/>
      <c r="DI68" s="68"/>
      <c r="DJ68" s="68"/>
      <c r="DK68" s="68"/>
      <c r="DL68" s="68"/>
      <c r="DM68" s="68"/>
      <c r="DN68" s="68"/>
      <c r="DO68" s="68"/>
      <c r="DP68" s="68"/>
      <c r="DQ68" s="68"/>
      <c r="DR68" s="68"/>
      <c r="DS68" s="68"/>
      <c r="DT68" s="68"/>
      <c r="DU68" s="68"/>
      <c r="DV68" s="68"/>
      <c r="DW68" s="68"/>
      <c r="DX68" s="68"/>
      <c r="DY68" s="68"/>
      <c r="DZ68" s="68"/>
      <c r="EA68" s="68"/>
      <c r="EB68" s="68"/>
      <c r="EC68" s="68"/>
      <c r="ED68" s="68"/>
      <c r="EE68" s="68"/>
      <c r="EF68" s="68"/>
      <c r="EG68" s="68"/>
      <c r="EH68" s="68"/>
      <c r="EI68" s="68"/>
      <c r="EJ68" s="68"/>
      <c r="EK68" s="68"/>
      <c r="EL68" s="68"/>
      <c r="EM68" s="68"/>
      <c r="EN68" s="68"/>
      <c r="EO68" s="68"/>
      <c r="EP68" s="68"/>
      <c r="EQ68" s="68"/>
      <c r="ER68" s="68"/>
      <c r="ES68" s="68"/>
      <c r="ET68" s="68"/>
      <c r="EU68" s="68"/>
      <c r="EV68" s="68"/>
      <c r="EW68" s="68"/>
      <c r="EX68" s="68"/>
      <c r="EY68" s="68"/>
      <c r="EZ68" s="68"/>
      <c r="FA68" s="68"/>
      <c r="FB68" s="68"/>
      <c r="FC68" s="68"/>
      <c r="FD68" s="68"/>
      <c r="FE68" s="68"/>
      <c r="FF68" s="68"/>
      <c r="FG68" s="68"/>
      <c r="FH68" s="68"/>
      <c r="FI68" s="68"/>
      <c r="FJ68" s="68"/>
      <c r="FK68" s="68"/>
      <c r="FL68" s="68"/>
      <c r="FM68" s="68"/>
      <c r="FN68" s="68"/>
      <c r="FO68" s="68"/>
      <c r="FP68" s="68"/>
      <c r="FQ68" s="68"/>
      <c r="FR68" s="68"/>
      <c r="FS68" s="68"/>
      <c r="FT68" s="68"/>
      <c r="FU68" s="68"/>
      <c r="FV68" s="68"/>
      <c r="FW68" s="68"/>
      <c r="FX68" s="68"/>
      <c r="FY68" s="68"/>
      <c r="FZ68" s="68"/>
      <c r="GA68" s="68"/>
      <c r="GB68" s="68"/>
      <c r="GC68" s="68"/>
      <c r="GD68" s="68"/>
      <c r="GE68" s="68"/>
      <c r="GF68" s="68"/>
      <c r="GG68" s="68"/>
      <c r="GH68" s="68"/>
      <c r="GI68" s="68"/>
      <c r="GJ68" s="68"/>
      <c r="GK68" s="68"/>
      <c r="GL68" s="68"/>
      <c r="GM68" s="68"/>
      <c r="GN68" s="68"/>
      <c r="GO68" s="68"/>
      <c r="GP68" s="68"/>
      <c r="GQ68" s="68"/>
      <c r="GR68" s="68"/>
      <c r="GS68" s="68"/>
      <c r="GT68" s="68"/>
      <c r="GU68" s="68"/>
      <c r="GV68" s="68"/>
      <c r="GW68" s="68"/>
      <c r="GX68" s="68"/>
      <c r="GY68" s="68"/>
      <c r="GZ68" s="68"/>
      <c r="HA68" s="68"/>
      <c r="HB68" s="68"/>
      <c r="HC68" s="68"/>
      <c r="HD68" s="68"/>
      <c r="HE68" s="68"/>
      <c r="HF68" s="68"/>
      <c r="HG68" s="68"/>
      <c r="HH68" s="68"/>
      <c r="HI68" s="68"/>
      <c r="HJ68" s="68"/>
      <c r="HK68" s="68"/>
      <c r="HL68" s="68"/>
      <c r="HM68" s="68"/>
      <c r="HN68" s="68"/>
      <c r="HO68" s="68"/>
      <c r="HP68" s="68"/>
      <c r="HQ68" s="68"/>
      <c r="HR68" s="68"/>
      <c r="HS68" s="68"/>
      <c r="HT68" s="68"/>
      <c r="HU68" s="68"/>
      <c r="HV68" s="68"/>
      <c r="HW68" s="68"/>
      <c r="HX68" s="68"/>
      <c r="HY68" s="68"/>
      <c r="HZ68" s="68"/>
      <c r="IA68" s="68"/>
      <c r="IB68" s="68"/>
      <c r="IC68" s="68"/>
      <c r="ID68" s="68"/>
      <c r="IE68" s="68"/>
      <c r="IF68" s="68"/>
      <c r="IG68" s="68"/>
      <c r="IH68" s="68"/>
      <c r="II68" s="68"/>
      <c r="IJ68" s="68"/>
      <c r="IK68" s="68"/>
      <c r="IL68" s="68"/>
      <c r="IM68" s="68"/>
      <c r="IN68" s="68"/>
      <c r="IO68" s="68"/>
      <c r="IP68" s="68"/>
      <c r="IQ68" s="68"/>
      <c r="IR68" s="68"/>
      <c r="IS68" s="68"/>
      <c r="IT68" s="68"/>
      <c r="IU68" s="68"/>
      <c r="IV68" s="68"/>
    </row>
    <row r="69" spans="1:256" s="14" customFormat="1" x14ac:dyDescent="0.2">
      <c r="A69" s="36"/>
      <c r="B69" s="36"/>
      <c r="C69" s="47"/>
      <c r="D69" s="75"/>
      <c r="E69" s="36"/>
      <c r="F69" s="52">
        <f>SUM(F68)</f>
        <v>997841.16</v>
      </c>
      <c r="G69" s="124"/>
      <c r="H69" s="52">
        <f>SUM(H68)</f>
        <v>997841.16</v>
      </c>
      <c r="I69" s="92"/>
      <c r="J69" s="52">
        <f>SUM(J68)</f>
        <v>1002309.91</v>
      </c>
      <c r="K69" s="124"/>
      <c r="L69" s="52">
        <f>SUM(L68)</f>
        <v>1002309.91</v>
      </c>
      <c r="M69" s="93"/>
      <c r="N69" s="99">
        <f>SUM(L69-H69)</f>
        <v>4468.75</v>
      </c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68"/>
      <c r="AR69" s="68"/>
      <c r="AS69" s="68"/>
      <c r="AT69" s="68"/>
      <c r="AU69" s="68"/>
      <c r="AV69" s="68"/>
      <c r="AW69" s="68"/>
      <c r="AX69" s="68"/>
      <c r="AY69" s="68"/>
      <c r="AZ69" s="68"/>
      <c r="BA69" s="68"/>
      <c r="BB69" s="68"/>
      <c r="BC69" s="68"/>
      <c r="BD69" s="68"/>
      <c r="BE69" s="68"/>
      <c r="BF69" s="68"/>
      <c r="BG69" s="68"/>
      <c r="BH69" s="68"/>
      <c r="BI69" s="68"/>
      <c r="BJ69" s="68"/>
      <c r="BK69" s="68"/>
      <c r="BL69" s="68"/>
      <c r="BM69" s="68"/>
      <c r="BN69" s="68"/>
      <c r="BO69" s="68"/>
      <c r="BP69" s="68"/>
      <c r="BQ69" s="68"/>
      <c r="BR69" s="68"/>
      <c r="BS69" s="68"/>
      <c r="BT69" s="68"/>
      <c r="BU69" s="68"/>
      <c r="BV69" s="68"/>
      <c r="BW69" s="68"/>
      <c r="BX69" s="68"/>
      <c r="BY69" s="68"/>
      <c r="BZ69" s="68"/>
      <c r="CA69" s="68"/>
      <c r="CB69" s="68"/>
      <c r="CC69" s="68"/>
      <c r="CD69" s="68"/>
      <c r="CE69" s="68"/>
      <c r="CF69" s="68"/>
      <c r="CG69" s="68"/>
      <c r="CH69" s="68"/>
      <c r="CI69" s="68"/>
      <c r="CJ69" s="68"/>
      <c r="CK69" s="68"/>
      <c r="CL69" s="68"/>
      <c r="CM69" s="68"/>
      <c r="CN69" s="68"/>
      <c r="CO69" s="68"/>
      <c r="CP69" s="68"/>
      <c r="CQ69" s="68"/>
      <c r="CR69" s="68"/>
      <c r="CS69" s="68"/>
      <c r="CT69" s="68"/>
      <c r="CU69" s="68"/>
      <c r="CV69" s="68"/>
      <c r="CW69" s="68"/>
      <c r="CX69" s="68"/>
      <c r="CY69" s="68"/>
      <c r="CZ69" s="68"/>
      <c r="DA69" s="68"/>
      <c r="DB69" s="68"/>
      <c r="DC69" s="68"/>
      <c r="DD69" s="68"/>
      <c r="DE69" s="68"/>
      <c r="DF69" s="68"/>
      <c r="DG69" s="68"/>
      <c r="DH69" s="68"/>
      <c r="DI69" s="68"/>
      <c r="DJ69" s="68"/>
      <c r="DK69" s="68"/>
      <c r="DL69" s="68"/>
      <c r="DM69" s="68"/>
      <c r="DN69" s="68"/>
      <c r="DO69" s="68"/>
      <c r="DP69" s="68"/>
      <c r="DQ69" s="68"/>
      <c r="DR69" s="68"/>
      <c r="DS69" s="68"/>
      <c r="DT69" s="68"/>
      <c r="DU69" s="68"/>
      <c r="DV69" s="68"/>
      <c r="DW69" s="68"/>
      <c r="DX69" s="68"/>
      <c r="DY69" s="68"/>
      <c r="DZ69" s="68"/>
      <c r="EA69" s="68"/>
      <c r="EB69" s="68"/>
      <c r="EC69" s="68"/>
      <c r="ED69" s="68"/>
      <c r="EE69" s="68"/>
      <c r="EF69" s="68"/>
      <c r="EG69" s="68"/>
      <c r="EH69" s="68"/>
      <c r="EI69" s="68"/>
      <c r="EJ69" s="68"/>
      <c r="EK69" s="68"/>
      <c r="EL69" s="68"/>
      <c r="EM69" s="68"/>
      <c r="EN69" s="68"/>
      <c r="EO69" s="68"/>
      <c r="EP69" s="68"/>
      <c r="EQ69" s="68"/>
      <c r="ER69" s="68"/>
      <c r="ES69" s="68"/>
      <c r="ET69" s="68"/>
      <c r="EU69" s="68"/>
      <c r="EV69" s="68"/>
      <c r="EW69" s="68"/>
      <c r="EX69" s="68"/>
      <c r="EY69" s="68"/>
      <c r="EZ69" s="68"/>
      <c r="FA69" s="68"/>
      <c r="FB69" s="68"/>
      <c r="FC69" s="68"/>
      <c r="FD69" s="68"/>
      <c r="FE69" s="68"/>
      <c r="FF69" s="68"/>
      <c r="FG69" s="68"/>
      <c r="FH69" s="68"/>
      <c r="FI69" s="68"/>
      <c r="FJ69" s="68"/>
      <c r="FK69" s="68"/>
      <c r="FL69" s="68"/>
      <c r="FM69" s="68"/>
      <c r="FN69" s="68"/>
      <c r="FO69" s="68"/>
      <c r="FP69" s="68"/>
      <c r="FQ69" s="68"/>
      <c r="FR69" s="68"/>
      <c r="FS69" s="68"/>
      <c r="FT69" s="68"/>
      <c r="FU69" s="68"/>
      <c r="FV69" s="68"/>
      <c r="FW69" s="68"/>
      <c r="FX69" s="68"/>
      <c r="FY69" s="68"/>
      <c r="FZ69" s="68"/>
      <c r="GA69" s="68"/>
      <c r="GB69" s="68"/>
      <c r="GC69" s="68"/>
      <c r="GD69" s="68"/>
      <c r="GE69" s="68"/>
      <c r="GF69" s="68"/>
      <c r="GG69" s="68"/>
      <c r="GH69" s="68"/>
      <c r="GI69" s="68"/>
      <c r="GJ69" s="68"/>
      <c r="GK69" s="68"/>
      <c r="GL69" s="68"/>
      <c r="GM69" s="68"/>
      <c r="GN69" s="68"/>
      <c r="GO69" s="68"/>
      <c r="GP69" s="68"/>
      <c r="GQ69" s="68"/>
      <c r="GR69" s="68"/>
      <c r="GS69" s="68"/>
      <c r="GT69" s="68"/>
      <c r="GU69" s="68"/>
      <c r="GV69" s="68"/>
      <c r="GW69" s="68"/>
      <c r="GX69" s="68"/>
      <c r="GY69" s="68"/>
      <c r="GZ69" s="68"/>
      <c r="HA69" s="68"/>
      <c r="HB69" s="68"/>
      <c r="HC69" s="68"/>
      <c r="HD69" s="68"/>
      <c r="HE69" s="68"/>
      <c r="HF69" s="68"/>
      <c r="HG69" s="68"/>
      <c r="HH69" s="68"/>
      <c r="HI69" s="68"/>
      <c r="HJ69" s="68"/>
      <c r="HK69" s="68"/>
      <c r="HL69" s="68"/>
      <c r="HM69" s="68"/>
      <c r="HN69" s="68"/>
      <c r="HO69" s="68"/>
      <c r="HP69" s="68"/>
      <c r="HQ69" s="68"/>
      <c r="HR69" s="68"/>
      <c r="HS69" s="68"/>
      <c r="HT69" s="68"/>
      <c r="HU69" s="68"/>
      <c r="HV69" s="68"/>
      <c r="HW69" s="68"/>
      <c r="HX69" s="68"/>
      <c r="HY69" s="68"/>
      <c r="HZ69" s="68"/>
      <c r="IA69" s="68"/>
      <c r="IB69" s="68"/>
      <c r="IC69" s="68"/>
      <c r="ID69" s="68"/>
      <c r="IE69" s="68"/>
      <c r="IF69" s="68"/>
      <c r="IG69" s="68"/>
      <c r="IH69" s="68"/>
      <c r="II69" s="68"/>
      <c r="IJ69" s="68"/>
      <c r="IK69" s="68"/>
      <c r="IL69" s="68"/>
      <c r="IM69" s="68"/>
      <c r="IN69" s="68"/>
      <c r="IO69" s="68"/>
      <c r="IP69" s="68"/>
      <c r="IQ69" s="68"/>
      <c r="IR69" s="68"/>
      <c r="IS69" s="68"/>
      <c r="IT69" s="68"/>
      <c r="IU69" s="68"/>
      <c r="IV69" s="68"/>
    </row>
    <row r="70" spans="1:256" s="14" customFormat="1" x14ac:dyDescent="0.2">
      <c r="A70" s="36"/>
      <c r="B70" s="36"/>
      <c r="C70" s="47"/>
      <c r="D70" s="75"/>
      <c r="E70" s="36"/>
      <c r="F70" s="52"/>
      <c r="G70" s="124"/>
      <c r="H70" s="52"/>
      <c r="I70" s="92"/>
      <c r="J70" s="52"/>
      <c r="K70" s="124"/>
      <c r="L70" s="52"/>
      <c r="M70" s="93"/>
      <c r="N70" s="99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8"/>
      <c r="AR70" s="68"/>
      <c r="AS70" s="68"/>
      <c r="AT70" s="68"/>
      <c r="AU70" s="68"/>
      <c r="AV70" s="68"/>
      <c r="AW70" s="68"/>
      <c r="AX70" s="68"/>
      <c r="AY70" s="68"/>
      <c r="AZ70" s="68"/>
      <c r="BA70" s="68"/>
      <c r="BB70" s="68"/>
      <c r="BC70" s="68"/>
      <c r="BD70" s="68"/>
      <c r="BE70" s="68"/>
      <c r="BF70" s="68"/>
      <c r="BG70" s="68"/>
      <c r="BH70" s="68"/>
      <c r="BI70" s="68"/>
      <c r="BJ70" s="68"/>
      <c r="BK70" s="68"/>
      <c r="BL70" s="68"/>
      <c r="BM70" s="68"/>
      <c r="BN70" s="68"/>
      <c r="BO70" s="68"/>
      <c r="BP70" s="68"/>
      <c r="BQ70" s="68"/>
      <c r="BR70" s="68"/>
      <c r="BS70" s="68"/>
      <c r="BT70" s="68"/>
      <c r="BU70" s="68"/>
      <c r="BV70" s="68"/>
      <c r="BW70" s="68"/>
      <c r="BX70" s="68"/>
      <c r="BY70" s="68"/>
      <c r="BZ70" s="68"/>
      <c r="CA70" s="68"/>
      <c r="CB70" s="68"/>
      <c r="CC70" s="68"/>
      <c r="CD70" s="68"/>
      <c r="CE70" s="68"/>
      <c r="CF70" s="68"/>
      <c r="CG70" s="68"/>
      <c r="CH70" s="68"/>
      <c r="CI70" s="68"/>
      <c r="CJ70" s="68"/>
      <c r="CK70" s="68"/>
      <c r="CL70" s="68"/>
      <c r="CM70" s="68"/>
      <c r="CN70" s="68"/>
      <c r="CO70" s="68"/>
      <c r="CP70" s="68"/>
      <c r="CQ70" s="68"/>
      <c r="CR70" s="68"/>
      <c r="CS70" s="68"/>
      <c r="CT70" s="68"/>
      <c r="CU70" s="68"/>
      <c r="CV70" s="68"/>
      <c r="CW70" s="68"/>
      <c r="CX70" s="68"/>
      <c r="CY70" s="68"/>
      <c r="CZ70" s="68"/>
      <c r="DA70" s="68"/>
      <c r="DB70" s="68"/>
      <c r="DC70" s="68"/>
      <c r="DD70" s="68"/>
      <c r="DE70" s="68"/>
      <c r="DF70" s="68"/>
      <c r="DG70" s="68"/>
      <c r="DH70" s="68"/>
      <c r="DI70" s="68"/>
      <c r="DJ70" s="68"/>
      <c r="DK70" s="68"/>
      <c r="DL70" s="68"/>
      <c r="DM70" s="68"/>
      <c r="DN70" s="68"/>
      <c r="DO70" s="68"/>
      <c r="DP70" s="68"/>
      <c r="DQ70" s="68"/>
      <c r="DR70" s="68"/>
      <c r="DS70" s="68"/>
      <c r="DT70" s="68"/>
      <c r="DU70" s="68"/>
      <c r="DV70" s="68"/>
      <c r="DW70" s="68"/>
      <c r="DX70" s="68"/>
      <c r="DY70" s="68"/>
      <c r="DZ70" s="68"/>
      <c r="EA70" s="68"/>
      <c r="EB70" s="68"/>
      <c r="EC70" s="68"/>
      <c r="ED70" s="68"/>
      <c r="EE70" s="68"/>
      <c r="EF70" s="68"/>
      <c r="EG70" s="68"/>
      <c r="EH70" s="68"/>
      <c r="EI70" s="68"/>
      <c r="EJ70" s="68"/>
      <c r="EK70" s="68"/>
      <c r="EL70" s="68"/>
      <c r="EM70" s="68"/>
      <c r="EN70" s="68"/>
      <c r="EO70" s="68"/>
      <c r="EP70" s="68"/>
      <c r="EQ70" s="68"/>
      <c r="ER70" s="68"/>
      <c r="ES70" s="68"/>
      <c r="ET70" s="68"/>
      <c r="EU70" s="68"/>
      <c r="EV70" s="68"/>
      <c r="EW70" s="68"/>
      <c r="EX70" s="68"/>
      <c r="EY70" s="68"/>
      <c r="EZ70" s="68"/>
      <c r="FA70" s="68"/>
      <c r="FB70" s="68"/>
      <c r="FC70" s="68"/>
      <c r="FD70" s="68"/>
      <c r="FE70" s="68"/>
      <c r="FF70" s="68"/>
      <c r="FG70" s="68"/>
      <c r="FH70" s="68"/>
      <c r="FI70" s="68"/>
      <c r="FJ70" s="68"/>
      <c r="FK70" s="68"/>
      <c r="FL70" s="68"/>
      <c r="FM70" s="68"/>
      <c r="FN70" s="68"/>
      <c r="FO70" s="68"/>
      <c r="FP70" s="68"/>
      <c r="FQ70" s="68"/>
      <c r="FR70" s="68"/>
      <c r="FS70" s="68"/>
      <c r="FT70" s="68"/>
      <c r="FU70" s="68"/>
      <c r="FV70" s="68"/>
      <c r="FW70" s="68"/>
      <c r="FX70" s="68"/>
      <c r="FY70" s="68"/>
      <c r="FZ70" s="68"/>
      <c r="GA70" s="68"/>
      <c r="GB70" s="68"/>
      <c r="GC70" s="68"/>
      <c r="GD70" s="68"/>
      <c r="GE70" s="68"/>
      <c r="GF70" s="68"/>
      <c r="GG70" s="68"/>
      <c r="GH70" s="68"/>
      <c r="GI70" s="68"/>
      <c r="GJ70" s="68"/>
      <c r="GK70" s="68"/>
      <c r="GL70" s="68"/>
      <c r="GM70" s="68"/>
      <c r="GN70" s="68"/>
      <c r="GO70" s="68"/>
      <c r="GP70" s="68"/>
      <c r="GQ70" s="68"/>
      <c r="GR70" s="68"/>
      <c r="GS70" s="68"/>
      <c r="GT70" s="68"/>
      <c r="GU70" s="68"/>
      <c r="GV70" s="68"/>
      <c r="GW70" s="68"/>
      <c r="GX70" s="68"/>
      <c r="GY70" s="68"/>
      <c r="GZ70" s="68"/>
      <c r="HA70" s="68"/>
      <c r="HB70" s="68"/>
      <c r="HC70" s="68"/>
      <c r="HD70" s="68"/>
      <c r="HE70" s="68"/>
      <c r="HF70" s="68"/>
      <c r="HG70" s="68"/>
      <c r="HH70" s="68"/>
      <c r="HI70" s="68"/>
      <c r="HJ70" s="68"/>
      <c r="HK70" s="68"/>
      <c r="HL70" s="68"/>
      <c r="HM70" s="68"/>
      <c r="HN70" s="68"/>
      <c r="HO70" s="68"/>
      <c r="HP70" s="68"/>
      <c r="HQ70" s="68"/>
      <c r="HR70" s="68"/>
      <c r="HS70" s="68"/>
      <c r="HT70" s="68"/>
      <c r="HU70" s="68"/>
      <c r="HV70" s="68"/>
      <c r="HW70" s="68"/>
      <c r="HX70" s="68"/>
      <c r="HY70" s="68"/>
      <c r="HZ70" s="68"/>
      <c r="IA70" s="68"/>
      <c r="IB70" s="68"/>
      <c r="IC70" s="68"/>
      <c r="ID70" s="68"/>
      <c r="IE70" s="68"/>
      <c r="IF70" s="68"/>
      <c r="IG70" s="68"/>
      <c r="IH70" s="68"/>
      <c r="II70" s="68"/>
      <c r="IJ70" s="68"/>
      <c r="IK70" s="68"/>
      <c r="IL70" s="68"/>
      <c r="IM70" s="68"/>
      <c r="IN70" s="68"/>
      <c r="IO70" s="68"/>
      <c r="IP70" s="68"/>
      <c r="IQ70" s="68"/>
      <c r="IR70" s="68"/>
      <c r="IS70" s="68"/>
      <c r="IT70" s="68"/>
      <c r="IU70" s="68"/>
      <c r="IV70" s="68"/>
    </row>
    <row r="71" spans="1:256" s="14" customFormat="1" x14ac:dyDescent="0.2">
      <c r="A71" s="36" t="s">
        <v>16</v>
      </c>
      <c r="B71" s="44" t="s">
        <v>130</v>
      </c>
      <c r="C71" s="67"/>
      <c r="D71" s="74">
        <v>44104</v>
      </c>
      <c r="E71" s="49"/>
      <c r="F71" s="22">
        <v>1819105.84</v>
      </c>
      <c r="G71" s="124">
        <f t="shared" ref="G71" si="21">H71/F71</f>
        <v>1</v>
      </c>
      <c r="H71" s="22">
        <v>1819105.84</v>
      </c>
      <c r="I71" s="97" t="s">
        <v>65</v>
      </c>
      <c r="J71" s="22">
        <v>956143.35</v>
      </c>
      <c r="K71" s="124">
        <f t="shared" si="17"/>
        <v>1</v>
      </c>
      <c r="L71" s="22">
        <v>956143.35</v>
      </c>
      <c r="M71" s="95"/>
      <c r="N71" s="99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8"/>
      <c r="AR71" s="68"/>
      <c r="AS71" s="68"/>
      <c r="AT71" s="68"/>
      <c r="AU71" s="68"/>
      <c r="AV71" s="68"/>
      <c r="AW71" s="68"/>
      <c r="AX71" s="68"/>
      <c r="AY71" s="68"/>
      <c r="AZ71" s="68"/>
      <c r="BA71" s="68"/>
      <c r="BB71" s="68"/>
      <c r="BC71" s="68"/>
      <c r="BD71" s="68"/>
      <c r="BE71" s="68"/>
      <c r="BF71" s="68"/>
      <c r="BG71" s="68"/>
      <c r="BH71" s="68"/>
      <c r="BI71" s="68"/>
      <c r="BJ71" s="68"/>
      <c r="BK71" s="68"/>
      <c r="BL71" s="68"/>
      <c r="BM71" s="68"/>
      <c r="BN71" s="68"/>
      <c r="BO71" s="68"/>
      <c r="BP71" s="68"/>
      <c r="BQ71" s="68"/>
      <c r="BR71" s="68"/>
      <c r="BS71" s="68"/>
      <c r="BT71" s="68"/>
      <c r="BU71" s="68"/>
      <c r="BV71" s="68"/>
      <c r="BW71" s="68"/>
      <c r="BX71" s="68"/>
      <c r="BY71" s="68"/>
      <c r="BZ71" s="68"/>
      <c r="CA71" s="68"/>
      <c r="CB71" s="68"/>
      <c r="CC71" s="68"/>
      <c r="CD71" s="68"/>
      <c r="CE71" s="68"/>
      <c r="CF71" s="68"/>
      <c r="CG71" s="68"/>
      <c r="CH71" s="68"/>
      <c r="CI71" s="68"/>
      <c r="CJ71" s="68"/>
      <c r="CK71" s="68"/>
      <c r="CL71" s="68"/>
      <c r="CM71" s="68"/>
      <c r="CN71" s="68"/>
      <c r="CO71" s="68"/>
      <c r="CP71" s="68"/>
      <c r="CQ71" s="68"/>
      <c r="CR71" s="68"/>
      <c r="CS71" s="68"/>
      <c r="CT71" s="68"/>
      <c r="CU71" s="68"/>
      <c r="CV71" s="68"/>
      <c r="CW71" s="68"/>
      <c r="CX71" s="68"/>
      <c r="CY71" s="68"/>
      <c r="CZ71" s="68"/>
      <c r="DA71" s="68"/>
      <c r="DB71" s="68"/>
      <c r="DC71" s="68"/>
      <c r="DD71" s="68"/>
      <c r="DE71" s="68"/>
      <c r="DF71" s="68"/>
      <c r="DG71" s="68"/>
      <c r="DH71" s="68"/>
      <c r="DI71" s="68"/>
      <c r="DJ71" s="68"/>
      <c r="DK71" s="68"/>
      <c r="DL71" s="68"/>
      <c r="DM71" s="68"/>
      <c r="DN71" s="68"/>
      <c r="DO71" s="68"/>
      <c r="DP71" s="68"/>
      <c r="DQ71" s="68"/>
      <c r="DR71" s="68"/>
      <c r="DS71" s="68"/>
      <c r="DT71" s="68"/>
      <c r="DU71" s="68"/>
      <c r="DV71" s="68"/>
      <c r="DW71" s="68"/>
      <c r="DX71" s="68"/>
      <c r="DY71" s="68"/>
      <c r="DZ71" s="68"/>
      <c r="EA71" s="68"/>
      <c r="EB71" s="68"/>
      <c r="EC71" s="68"/>
      <c r="ED71" s="68"/>
      <c r="EE71" s="68"/>
      <c r="EF71" s="68"/>
      <c r="EG71" s="68"/>
      <c r="EH71" s="68"/>
      <c r="EI71" s="68"/>
      <c r="EJ71" s="68"/>
      <c r="EK71" s="68"/>
      <c r="EL71" s="68"/>
      <c r="EM71" s="68"/>
      <c r="EN71" s="68"/>
      <c r="EO71" s="68"/>
      <c r="EP71" s="68"/>
      <c r="EQ71" s="68"/>
      <c r="ER71" s="68"/>
      <c r="ES71" s="68"/>
      <c r="ET71" s="68"/>
      <c r="EU71" s="68"/>
      <c r="EV71" s="68"/>
      <c r="EW71" s="68"/>
      <c r="EX71" s="68"/>
      <c r="EY71" s="68"/>
      <c r="EZ71" s="68"/>
      <c r="FA71" s="68"/>
      <c r="FB71" s="68"/>
      <c r="FC71" s="68"/>
      <c r="FD71" s="68"/>
      <c r="FE71" s="68"/>
      <c r="FF71" s="68"/>
      <c r="FG71" s="68"/>
      <c r="FH71" s="68"/>
      <c r="FI71" s="68"/>
      <c r="FJ71" s="68"/>
      <c r="FK71" s="68"/>
      <c r="FL71" s="68"/>
      <c r="FM71" s="68"/>
      <c r="FN71" s="68"/>
      <c r="FO71" s="68"/>
      <c r="FP71" s="68"/>
      <c r="FQ71" s="68"/>
      <c r="FR71" s="68"/>
      <c r="FS71" s="68"/>
      <c r="FT71" s="68"/>
      <c r="FU71" s="68"/>
      <c r="FV71" s="68"/>
      <c r="FW71" s="68"/>
      <c r="FX71" s="68"/>
      <c r="FY71" s="68"/>
      <c r="FZ71" s="68"/>
      <c r="GA71" s="68"/>
      <c r="GB71" s="68"/>
      <c r="GC71" s="68"/>
      <c r="GD71" s="68"/>
      <c r="GE71" s="68"/>
      <c r="GF71" s="68"/>
      <c r="GG71" s="68"/>
      <c r="GH71" s="68"/>
      <c r="GI71" s="68"/>
      <c r="GJ71" s="68"/>
      <c r="GK71" s="68"/>
      <c r="GL71" s="68"/>
      <c r="GM71" s="68"/>
      <c r="GN71" s="68"/>
      <c r="GO71" s="68"/>
      <c r="GP71" s="68"/>
      <c r="GQ71" s="68"/>
      <c r="GR71" s="68"/>
      <c r="GS71" s="68"/>
      <c r="GT71" s="68"/>
      <c r="GU71" s="68"/>
      <c r="GV71" s="68"/>
      <c r="GW71" s="68"/>
      <c r="GX71" s="68"/>
      <c r="GY71" s="68"/>
      <c r="GZ71" s="68"/>
      <c r="HA71" s="68"/>
      <c r="HB71" s="68"/>
      <c r="HC71" s="68"/>
      <c r="HD71" s="68"/>
      <c r="HE71" s="68"/>
      <c r="HF71" s="68"/>
      <c r="HG71" s="68"/>
      <c r="HH71" s="68"/>
      <c r="HI71" s="68"/>
      <c r="HJ71" s="68"/>
      <c r="HK71" s="68"/>
      <c r="HL71" s="68"/>
      <c r="HM71" s="68"/>
      <c r="HN71" s="68"/>
      <c r="HO71" s="68"/>
      <c r="HP71" s="68"/>
      <c r="HQ71" s="68"/>
      <c r="HR71" s="68"/>
      <c r="HS71" s="68"/>
      <c r="HT71" s="68"/>
      <c r="HU71" s="68"/>
      <c r="HV71" s="68"/>
      <c r="HW71" s="68"/>
      <c r="HX71" s="68"/>
      <c r="HY71" s="68"/>
      <c r="HZ71" s="68"/>
      <c r="IA71" s="68"/>
      <c r="IB71" s="68"/>
      <c r="IC71" s="68"/>
      <c r="ID71" s="68"/>
      <c r="IE71" s="68"/>
      <c r="IF71" s="68"/>
      <c r="IG71" s="68"/>
      <c r="IH71" s="68"/>
      <c r="II71" s="68"/>
      <c r="IJ71" s="68"/>
      <c r="IK71" s="68"/>
      <c r="IL71" s="68"/>
      <c r="IM71" s="68"/>
      <c r="IN71" s="68"/>
      <c r="IO71" s="68"/>
      <c r="IP71" s="68"/>
      <c r="IQ71" s="68"/>
      <c r="IR71" s="68"/>
      <c r="IS71" s="68"/>
      <c r="IT71" s="68"/>
      <c r="IU71" s="68"/>
      <c r="IV71" s="68"/>
    </row>
    <row r="72" spans="1:256" s="14" customFormat="1" ht="12.6" customHeight="1" x14ac:dyDescent="0.2">
      <c r="A72" s="38"/>
      <c r="B72" s="50"/>
      <c r="C72" s="66"/>
      <c r="D72" s="51"/>
      <c r="E72" s="38"/>
      <c r="F72" s="52">
        <f>SUM(F71)</f>
        <v>1819105.84</v>
      </c>
      <c r="G72" s="124"/>
      <c r="H72" s="52">
        <f>SUM(H71)</f>
        <v>1819105.84</v>
      </c>
      <c r="I72" s="92"/>
      <c r="J72" s="52">
        <f>SUM(J71)</f>
        <v>956143.35</v>
      </c>
      <c r="K72" s="124"/>
      <c r="L72" s="52">
        <f>SUM(L71)</f>
        <v>956143.35</v>
      </c>
      <c r="M72" s="93"/>
      <c r="N72" s="99">
        <f>SUM(L72-H72)</f>
        <v>-862962.49000000011</v>
      </c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8"/>
      <c r="AR72" s="68"/>
      <c r="AS72" s="68"/>
      <c r="AT72" s="68"/>
      <c r="AU72" s="68"/>
      <c r="AV72" s="68"/>
      <c r="AW72" s="68"/>
      <c r="AX72" s="68"/>
      <c r="AY72" s="68"/>
      <c r="AZ72" s="68"/>
      <c r="BA72" s="68"/>
      <c r="BB72" s="68"/>
      <c r="BC72" s="68"/>
      <c r="BD72" s="68"/>
      <c r="BE72" s="68"/>
      <c r="BF72" s="68"/>
      <c r="BG72" s="68"/>
      <c r="BH72" s="68"/>
      <c r="BI72" s="68"/>
      <c r="BJ72" s="68"/>
      <c r="BK72" s="68"/>
      <c r="BL72" s="68"/>
      <c r="BM72" s="68"/>
      <c r="BN72" s="68"/>
      <c r="BO72" s="68"/>
      <c r="BP72" s="68"/>
      <c r="BQ72" s="68"/>
      <c r="BR72" s="68"/>
      <c r="BS72" s="68"/>
      <c r="BT72" s="68"/>
      <c r="BU72" s="68"/>
      <c r="BV72" s="68"/>
      <c r="BW72" s="68"/>
      <c r="BX72" s="68"/>
      <c r="BY72" s="68"/>
      <c r="BZ72" s="68"/>
      <c r="CA72" s="68"/>
      <c r="CB72" s="68"/>
      <c r="CC72" s="68"/>
      <c r="CD72" s="68"/>
      <c r="CE72" s="68"/>
      <c r="CF72" s="68"/>
      <c r="CG72" s="68"/>
      <c r="CH72" s="68"/>
      <c r="CI72" s="68"/>
      <c r="CJ72" s="68"/>
      <c r="CK72" s="68"/>
      <c r="CL72" s="68"/>
      <c r="CM72" s="68"/>
      <c r="CN72" s="68"/>
      <c r="CO72" s="68"/>
      <c r="CP72" s="68"/>
      <c r="CQ72" s="68"/>
      <c r="CR72" s="68"/>
      <c r="CS72" s="68"/>
      <c r="CT72" s="68"/>
      <c r="CU72" s="68"/>
      <c r="CV72" s="68"/>
      <c r="CW72" s="68"/>
      <c r="CX72" s="68"/>
      <c r="CY72" s="68"/>
      <c r="CZ72" s="68"/>
      <c r="DA72" s="68"/>
      <c r="DB72" s="68"/>
      <c r="DC72" s="68"/>
      <c r="DD72" s="68"/>
      <c r="DE72" s="68"/>
      <c r="DF72" s="68"/>
      <c r="DG72" s="68"/>
      <c r="DH72" s="68"/>
      <c r="DI72" s="68"/>
      <c r="DJ72" s="68"/>
      <c r="DK72" s="68"/>
      <c r="DL72" s="68"/>
      <c r="DM72" s="68"/>
      <c r="DN72" s="68"/>
      <c r="DO72" s="68"/>
      <c r="DP72" s="68"/>
      <c r="DQ72" s="68"/>
      <c r="DR72" s="68"/>
      <c r="DS72" s="68"/>
      <c r="DT72" s="68"/>
      <c r="DU72" s="68"/>
      <c r="DV72" s="68"/>
      <c r="DW72" s="68"/>
      <c r="DX72" s="68"/>
      <c r="DY72" s="68"/>
      <c r="DZ72" s="68"/>
      <c r="EA72" s="68"/>
      <c r="EB72" s="68"/>
      <c r="EC72" s="68"/>
      <c r="ED72" s="68"/>
      <c r="EE72" s="68"/>
      <c r="EF72" s="68"/>
      <c r="EG72" s="68"/>
      <c r="EH72" s="68"/>
      <c r="EI72" s="68"/>
      <c r="EJ72" s="68"/>
      <c r="EK72" s="68"/>
      <c r="EL72" s="68"/>
      <c r="EM72" s="68"/>
      <c r="EN72" s="68"/>
      <c r="EO72" s="68"/>
      <c r="EP72" s="68"/>
      <c r="EQ72" s="68"/>
      <c r="ER72" s="68"/>
      <c r="ES72" s="68"/>
      <c r="ET72" s="68"/>
      <c r="EU72" s="68"/>
      <c r="EV72" s="68"/>
      <c r="EW72" s="68"/>
      <c r="EX72" s="68"/>
      <c r="EY72" s="68"/>
      <c r="EZ72" s="68"/>
      <c r="FA72" s="68"/>
      <c r="FB72" s="68"/>
      <c r="FC72" s="68"/>
      <c r="FD72" s="68"/>
      <c r="FE72" s="68"/>
      <c r="FF72" s="68"/>
      <c r="FG72" s="68"/>
      <c r="FH72" s="68"/>
      <c r="FI72" s="68"/>
      <c r="FJ72" s="68"/>
      <c r="FK72" s="68"/>
      <c r="FL72" s="68"/>
      <c r="FM72" s="68"/>
      <c r="FN72" s="68"/>
      <c r="FO72" s="68"/>
      <c r="FP72" s="68"/>
      <c r="FQ72" s="68"/>
      <c r="FR72" s="68"/>
      <c r="FS72" s="68"/>
      <c r="FT72" s="68"/>
      <c r="FU72" s="68"/>
      <c r="FV72" s="68"/>
      <c r="FW72" s="68"/>
      <c r="FX72" s="68"/>
      <c r="FY72" s="68"/>
      <c r="FZ72" s="68"/>
      <c r="GA72" s="68"/>
      <c r="GB72" s="68"/>
      <c r="GC72" s="68"/>
      <c r="GD72" s="68"/>
      <c r="GE72" s="68"/>
      <c r="GF72" s="68"/>
      <c r="GG72" s="68"/>
      <c r="GH72" s="68"/>
      <c r="GI72" s="68"/>
      <c r="GJ72" s="68"/>
      <c r="GK72" s="68"/>
      <c r="GL72" s="68"/>
      <c r="GM72" s="68"/>
      <c r="GN72" s="68"/>
      <c r="GO72" s="68"/>
      <c r="GP72" s="68"/>
      <c r="GQ72" s="68"/>
      <c r="GR72" s="68"/>
      <c r="GS72" s="68"/>
      <c r="GT72" s="68"/>
      <c r="GU72" s="68"/>
      <c r="GV72" s="68"/>
      <c r="GW72" s="68"/>
      <c r="GX72" s="68"/>
      <c r="GY72" s="68"/>
      <c r="GZ72" s="68"/>
      <c r="HA72" s="68"/>
      <c r="HB72" s="68"/>
      <c r="HC72" s="68"/>
      <c r="HD72" s="68"/>
      <c r="HE72" s="68"/>
      <c r="HF72" s="68"/>
      <c r="HG72" s="68"/>
      <c r="HH72" s="68"/>
      <c r="HI72" s="68"/>
      <c r="HJ72" s="68"/>
      <c r="HK72" s="68"/>
      <c r="HL72" s="68"/>
      <c r="HM72" s="68"/>
      <c r="HN72" s="68"/>
      <c r="HO72" s="68"/>
      <c r="HP72" s="68"/>
      <c r="HQ72" s="68"/>
      <c r="HR72" s="68"/>
      <c r="HS72" s="68"/>
      <c r="HT72" s="68"/>
      <c r="HU72" s="68"/>
      <c r="HV72" s="68"/>
      <c r="HW72" s="68"/>
      <c r="HX72" s="68"/>
      <c r="HY72" s="68"/>
      <c r="HZ72" s="68"/>
      <c r="IA72" s="68"/>
      <c r="IB72" s="68"/>
      <c r="IC72" s="68"/>
      <c r="ID72" s="68"/>
      <c r="IE72" s="68"/>
      <c r="IF72" s="68"/>
      <c r="IG72" s="68"/>
      <c r="IH72" s="68"/>
      <c r="II72" s="68"/>
      <c r="IJ72" s="68"/>
      <c r="IK72" s="68"/>
      <c r="IL72" s="68"/>
      <c r="IM72" s="68"/>
      <c r="IN72" s="68"/>
      <c r="IO72" s="68"/>
      <c r="IP72" s="68"/>
      <c r="IQ72" s="68"/>
      <c r="IR72" s="68"/>
      <c r="IS72" s="68"/>
      <c r="IT72" s="68"/>
      <c r="IU72" s="68"/>
      <c r="IV72" s="68"/>
    </row>
    <row r="73" spans="1:256" s="14" customFormat="1" x14ac:dyDescent="0.2">
      <c r="A73" s="38"/>
      <c r="B73" s="50"/>
      <c r="C73" s="66"/>
      <c r="D73" s="51"/>
      <c r="E73" s="38"/>
      <c r="F73" s="52"/>
      <c r="G73" s="124"/>
      <c r="H73" s="52"/>
      <c r="I73" s="92"/>
      <c r="J73" s="52"/>
      <c r="K73" s="124"/>
      <c r="L73" s="52"/>
      <c r="M73" s="93"/>
      <c r="N73" s="99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8"/>
      <c r="AR73" s="68"/>
      <c r="AS73" s="68"/>
      <c r="AT73" s="68"/>
      <c r="AU73" s="68"/>
      <c r="AV73" s="68"/>
      <c r="AW73" s="68"/>
      <c r="AX73" s="68"/>
      <c r="AY73" s="68"/>
      <c r="AZ73" s="68"/>
      <c r="BA73" s="68"/>
      <c r="BB73" s="68"/>
      <c r="BC73" s="68"/>
      <c r="BD73" s="68"/>
      <c r="BE73" s="68"/>
      <c r="BF73" s="68"/>
      <c r="BG73" s="68"/>
      <c r="BH73" s="68"/>
      <c r="BI73" s="68"/>
      <c r="BJ73" s="68"/>
      <c r="BK73" s="68"/>
      <c r="BL73" s="68"/>
      <c r="BM73" s="68"/>
      <c r="BN73" s="68"/>
      <c r="BO73" s="68"/>
      <c r="BP73" s="68"/>
      <c r="BQ73" s="68"/>
      <c r="BR73" s="68"/>
      <c r="BS73" s="68"/>
      <c r="BT73" s="68"/>
      <c r="BU73" s="68"/>
      <c r="BV73" s="68"/>
      <c r="BW73" s="68"/>
      <c r="BX73" s="68"/>
      <c r="BY73" s="68"/>
      <c r="BZ73" s="68"/>
      <c r="CA73" s="68"/>
      <c r="CB73" s="68"/>
      <c r="CC73" s="68"/>
      <c r="CD73" s="68"/>
      <c r="CE73" s="68"/>
      <c r="CF73" s="68"/>
      <c r="CG73" s="68"/>
      <c r="CH73" s="68"/>
      <c r="CI73" s="68"/>
      <c r="CJ73" s="68"/>
      <c r="CK73" s="68"/>
      <c r="CL73" s="68"/>
      <c r="CM73" s="68"/>
      <c r="CN73" s="68"/>
      <c r="CO73" s="68"/>
      <c r="CP73" s="68"/>
      <c r="CQ73" s="68"/>
      <c r="CR73" s="68"/>
      <c r="CS73" s="68"/>
      <c r="CT73" s="68"/>
      <c r="CU73" s="68"/>
      <c r="CV73" s="68"/>
      <c r="CW73" s="68"/>
      <c r="CX73" s="68"/>
      <c r="CY73" s="68"/>
      <c r="CZ73" s="68"/>
      <c r="DA73" s="68"/>
      <c r="DB73" s="68"/>
      <c r="DC73" s="68"/>
      <c r="DD73" s="68"/>
      <c r="DE73" s="68"/>
      <c r="DF73" s="68"/>
      <c r="DG73" s="68"/>
      <c r="DH73" s="68"/>
      <c r="DI73" s="68"/>
      <c r="DJ73" s="68"/>
      <c r="DK73" s="68"/>
      <c r="DL73" s="68"/>
      <c r="DM73" s="68"/>
      <c r="DN73" s="68"/>
      <c r="DO73" s="68"/>
      <c r="DP73" s="68"/>
      <c r="DQ73" s="68"/>
      <c r="DR73" s="68"/>
      <c r="DS73" s="68"/>
      <c r="DT73" s="68"/>
      <c r="DU73" s="68"/>
      <c r="DV73" s="68"/>
      <c r="DW73" s="68"/>
      <c r="DX73" s="68"/>
      <c r="DY73" s="68"/>
      <c r="DZ73" s="68"/>
      <c r="EA73" s="68"/>
      <c r="EB73" s="68"/>
      <c r="EC73" s="68"/>
      <c r="ED73" s="68"/>
      <c r="EE73" s="68"/>
      <c r="EF73" s="68"/>
      <c r="EG73" s="68"/>
      <c r="EH73" s="68"/>
      <c r="EI73" s="68"/>
      <c r="EJ73" s="68"/>
      <c r="EK73" s="68"/>
      <c r="EL73" s="68"/>
      <c r="EM73" s="68"/>
      <c r="EN73" s="68"/>
      <c r="EO73" s="68"/>
      <c r="EP73" s="68"/>
      <c r="EQ73" s="68"/>
      <c r="ER73" s="68"/>
      <c r="ES73" s="68"/>
      <c r="ET73" s="68"/>
      <c r="EU73" s="68"/>
      <c r="EV73" s="68"/>
      <c r="EW73" s="68"/>
      <c r="EX73" s="68"/>
      <c r="EY73" s="68"/>
      <c r="EZ73" s="68"/>
      <c r="FA73" s="68"/>
      <c r="FB73" s="68"/>
      <c r="FC73" s="68"/>
      <c r="FD73" s="68"/>
      <c r="FE73" s="68"/>
      <c r="FF73" s="68"/>
      <c r="FG73" s="68"/>
      <c r="FH73" s="68"/>
      <c r="FI73" s="68"/>
      <c r="FJ73" s="68"/>
      <c r="FK73" s="68"/>
      <c r="FL73" s="68"/>
      <c r="FM73" s="68"/>
      <c r="FN73" s="68"/>
      <c r="FO73" s="68"/>
      <c r="FP73" s="68"/>
      <c r="FQ73" s="68"/>
      <c r="FR73" s="68"/>
      <c r="FS73" s="68"/>
      <c r="FT73" s="68"/>
      <c r="FU73" s="68"/>
      <c r="FV73" s="68"/>
      <c r="FW73" s="68"/>
      <c r="FX73" s="68"/>
      <c r="FY73" s="68"/>
      <c r="FZ73" s="68"/>
      <c r="GA73" s="68"/>
      <c r="GB73" s="68"/>
      <c r="GC73" s="68"/>
      <c r="GD73" s="68"/>
      <c r="GE73" s="68"/>
      <c r="GF73" s="68"/>
      <c r="GG73" s="68"/>
      <c r="GH73" s="68"/>
      <c r="GI73" s="68"/>
      <c r="GJ73" s="68"/>
      <c r="GK73" s="68"/>
      <c r="GL73" s="68"/>
      <c r="GM73" s="68"/>
      <c r="GN73" s="68"/>
      <c r="GO73" s="68"/>
      <c r="GP73" s="68"/>
      <c r="GQ73" s="68"/>
      <c r="GR73" s="68"/>
      <c r="GS73" s="68"/>
      <c r="GT73" s="68"/>
      <c r="GU73" s="68"/>
      <c r="GV73" s="68"/>
      <c r="GW73" s="68"/>
      <c r="GX73" s="68"/>
      <c r="GY73" s="68"/>
      <c r="GZ73" s="68"/>
      <c r="HA73" s="68"/>
      <c r="HB73" s="68"/>
      <c r="HC73" s="68"/>
      <c r="HD73" s="68"/>
      <c r="HE73" s="68"/>
      <c r="HF73" s="68"/>
      <c r="HG73" s="68"/>
      <c r="HH73" s="68"/>
      <c r="HI73" s="68"/>
      <c r="HJ73" s="68"/>
      <c r="HK73" s="68"/>
      <c r="HL73" s="68"/>
      <c r="HM73" s="68"/>
      <c r="HN73" s="68"/>
      <c r="HO73" s="68"/>
      <c r="HP73" s="68"/>
      <c r="HQ73" s="68"/>
      <c r="HR73" s="68"/>
      <c r="HS73" s="68"/>
      <c r="HT73" s="68"/>
      <c r="HU73" s="68"/>
      <c r="HV73" s="68"/>
      <c r="HW73" s="68"/>
      <c r="HX73" s="68"/>
      <c r="HY73" s="68"/>
      <c r="HZ73" s="68"/>
      <c r="IA73" s="68"/>
      <c r="IB73" s="68"/>
      <c r="IC73" s="68"/>
      <c r="ID73" s="68"/>
      <c r="IE73" s="68"/>
      <c r="IF73" s="68"/>
      <c r="IG73" s="68"/>
      <c r="IH73" s="68"/>
      <c r="II73" s="68"/>
      <c r="IJ73" s="68"/>
      <c r="IK73" s="68"/>
      <c r="IL73" s="68"/>
      <c r="IM73" s="68"/>
      <c r="IN73" s="68"/>
      <c r="IO73" s="68"/>
      <c r="IP73" s="68"/>
      <c r="IQ73" s="68"/>
      <c r="IR73" s="68"/>
      <c r="IS73" s="68"/>
      <c r="IT73" s="68"/>
      <c r="IU73" s="68"/>
      <c r="IV73" s="68"/>
    </row>
    <row r="74" spans="1:256" s="14" customFormat="1" outlineLevel="1" x14ac:dyDescent="0.2">
      <c r="A74" s="36" t="s">
        <v>17</v>
      </c>
      <c r="B74" s="44" t="s">
        <v>130</v>
      </c>
      <c r="C74" s="47"/>
      <c r="D74" s="74">
        <v>44104</v>
      </c>
      <c r="E74" s="49"/>
      <c r="F74" s="22">
        <v>16313236.960000001</v>
      </c>
      <c r="G74" s="124">
        <f t="shared" ref="G74" si="22">H74/F74</f>
        <v>1</v>
      </c>
      <c r="H74" s="22">
        <v>16313236.960000001</v>
      </c>
      <c r="I74" s="97" t="s">
        <v>65</v>
      </c>
      <c r="J74" s="22">
        <v>13028168.02</v>
      </c>
      <c r="K74" s="124">
        <f t="shared" si="17"/>
        <v>1</v>
      </c>
      <c r="L74" s="22">
        <v>13028168.02</v>
      </c>
      <c r="M74" s="95"/>
      <c r="N74" s="99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8"/>
      <c r="AR74" s="68"/>
      <c r="AS74" s="68"/>
      <c r="AT74" s="68"/>
      <c r="AU74" s="68"/>
      <c r="AV74" s="68"/>
      <c r="AW74" s="68"/>
      <c r="AX74" s="68"/>
      <c r="AY74" s="68"/>
      <c r="AZ74" s="68"/>
      <c r="BA74" s="68"/>
      <c r="BB74" s="68"/>
      <c r="BC74" s="68"/>
      <c r="BD74" s="68"/>
      <c r="BE74" s="68"/>
      <c r="BF74" s="68"/>
      <c r="BG74" s="68"/>
      <c r="BH74" s="68"/>
      <c r="BI74" s="68"/>
      <c r="BJ74" s="68"/>
      <c r="BK74" s="68"/>
      <c r="BL74" s="68"/>
      <c r="BM74" s="68"/>
      <c r="BN74" s="68"/>
      <c r="BO74" s="68"/>
      <c r="BP74" s="68"/>
      <c r="BQ74" s="68"/>
      <c r="BR74" s="68"/>
      <c r="BS74" s="68"/>
      <c r="BT74" s="68"/>
      <c r="BU74" s="68"/>
      <c r="BV74" s="68"/>
      <c r="BW74" s="68"/>
      <c r="BX74" s="68"/>
      <c r="BY74" s="68"/>
      <c r="BZ74" s="68"/>
      <c r="CA74" s="68"/>
      <c r="CB74" s="68"/>
      <c r="CC74" s="68"/>
      <c r="CD74" s="68"/>
      <c r="CE74" s="68"/>
      <c r="CF74" s="68"/>
      <c r="CG74" s="68"/>
      <c r="CH74" s="68"/>
      <c r="CI74" s="68"/>
      <c r="CJ74" s="68"/>
      <c r="CK74" s="68"/>
      <c r="CL74" s="68"/>
      <c r="CM74" s="68"/>
      <c r="CN74" s="68"/>
      <c r="CO74" s="68"/>
      <c r="CP74" s="68"/>
      <c r="CQ74" s="68"/>
      <c r="CR74" s="68"/>
      <c r="CS74" s="68"/>
      <c r="CT74" s="68"/>
      <c r="CU74" s="68"/>
      <c r="CV74" s="68"/>
      <c r="CW74" s="68"/>
      <c r="CX74" s="68"/>
      <c r="CY74" s="68"/>
      <c r="CZ74" s="68"/>
      <c r="DA74" s="68"/>
      <c r="DB74" s="68"/>
      <c r="DC74" s="68"/>
      <c r="DD74" s="68"/>
      <c r="DE74" s="68"/>
      <c r="DF74" s="68"/>
      <c r="DG74" s="68"/>
      <c r="DH74" s="68"/>
      <c r="DI74" s="68"/>
      <c r="DJ74" s="68"/>
      <c r="DK74" s="68"/>
      <c r="DL74" s="68"/>
      <c r="DM74" s="68"/>
      <c r="DN74" s="68"/>
      <c r="DO74" s="68"/>
      <c r="DP74" s="68"/>
      <c r="DQ74" s="68"/>
      <c r="DR74" s="68"/>
      <c r="DS74" s="68"/>
      <c r="DT74" s="68"/>
      <c r="DU74" s="68"/>
      <c r="DV74" s="68"/>
      <c r="DW74" s="68"/>
      <c r="DX74" s="68"/>
      <c r="DY74" s="68"/>
      <c r="DZ74" s="68"/>
      <c r="EA74" s="68"/>
      <c r="EB74" s="68"/>
      <c r="EC74" s="68"/>
      <c r="ED74" s="68"/>
      <c r="EE74" s="68"/>
      <c r="EF74" s="68"/>
      <c r="EG74" s="68"/>
      <c r="EH74" s="68"/>
      <c r="EI74" s="68"/>
      <c r="EJ74" s="68"/>
      <c r="EK74" s="68"/>
      <c r="EL74" s="68"/>
      <c r="EM74" s="68"/>
      <c r="EN74" s="68"/>
      <c r="EO74" s="68"/>
      <c r="EP74" s="68"/>
      <c r="EQ74" s="68"/>
      <c r="ER74" s="68"/>
      <c r="ES74" s="68"/>
      <c r="ET74" s="68"/>
      <c r="EU74" s="68"/>
      <c r="EV74" s="68"/>
      <c r="EW74" s="68"/>
      <c r="EX74" s="68"/>
      <c r="EY74" s="68"/>
      <c r="EZ74" s="68"/>
      <c r="FA74" s="68"/>
      <c r="FB74" s="68"/>
      <c r="FC74" s="68"/>
      <c r="FD74" s="68"/>
      <c r="FE74" s="68"/>
      <c r="FF74" s="68"/>
      <c r="FG74" s="68"/>
      <c r="FH74" s="68"/>
      <c r="FI74" s="68"/>
      <c r="FJ74" s="68"/>
      <c r="FK74" s="68"/>
      <c r="FL74" s="68"/>
      <c r="FM74" s="68"/>
      <c r="FN74" s="68"/>
      <c r="FO74" s="68"/>
      <c r="FP74" s="68"/>
      <c r="FQ74" s="68"/>
      <c r="FR74" s="68"/>
      <c r="FS74" s="68"/>
      <c r="FT74" s="68"/>
      <c r="FU74" s="68"/>
      <c r="FV74" s="68"/>
      <c r="FW74" s="68"/>
      <c r="FX74" s="68"/>
      <c r="FY74" s="68"/>
      <c r="FZ74" s="68"/>
      <c r="GA74" s="68"/>
      <c r="GB74" s="68"/>
      <c r="GC74" s="68"/>
      <c r="GD74" s="68"/>
      <c r="GE74" s="68"/>
      <c r="GF74" s="68"/>
      <c r="GG74" s="68"/>
      <c r="GH74" s="68"/>
      <c r="GI74" s="68"/>
      <c r="GJ74" s="68"/>
      <c r="GK74" s="68"/>
      <c r="GL74" s="68"/>
      <c r="GM74" s="68"/>
      <c r="GN74" s="68"/>
      <c r="GO74" s="68"/>
      <c r="GP74" s="68"/>
      <c r="GQ74" s="68"/>
      <c r="GR74" s="68"/>
      <c r="GS74" s="68"/>
      <c r="GT74" s="68"/>
      <c r="GU74" s="68"/>
      <c r="GV74" s="68"/>
      <c r="GW74" s="68"/>
      <c r="GX74" s="68"/>
      <c r="GY74" s="68"/>
      <c r="GZ74" s="68"/>
      <c r="HA74" s="68"/>
      <c r="HB74" s="68"/>
      <c r="HC74" s="68"/>
      <c r="HD74" s="68"/>
      <c r="HE74" s="68"/>
      <c r="HF74" s="68"/>
      <c r="HG74" s="68"/>
      <c r="HH74" s="68"/>
      <c r="HI74" s="68"/>
      <c r="HJ74" s="68"/>
      <c r="HK74" s="68"/>
      <c r="HL74" s="68"/>
      <c r="HM74" s="68"/>
      <c r="HN74" s="68"/>
      <c r="HO74" s="68"/>
      <c r="HP74" s="68"/>
      <c r="HQ74" s="68"/>
      <c r="HR74" s="68"/>
      <c r="HS74" s="68"/>
      <c r="HT74" s="68"/>
      <c r="HU74" s="68"/>
      <c r="HV74" s="68"/>
      <c r="HW74" s="68"/>
      <c r="HX74" s="68"/>
      <c r="HY74" s="68"/>
      <c r="HZ74" s="68"/>
      <c r="IA74" s="68"/>
      <c r="IB74" s="68"/>
      <c r="IC74" s="68"/>
      <c r="ID74" s="68"/>
      <c r="IE74" s="68"/>
      <c r="IF74" s="68"/>
      <c r="IG74" s="68"/>
      <c r="IH74" s="68"/>
      <c r="II74" s="68"/>
      <c r="IJ74" s="68"/>
      <c r="IK74" s="68"/>
      <c r="IL74" s="68"/>
      <c r="IM74" s="68"/>
      <c r="IN74" s="68"/>
      <c r="IO74" s="68"/>
      <c r="IP74" s="68"/>
      <c r="IQ74" s="68"/>
      <c r="IR74" s="68"/>
      <c r="IS74" s="68"/>
      <c r="IT74" s="68"/>
      <c r="IU74" s="68"/>
      <c r="IV74" s="68"/>
    </row>
    <row r="75" spans="1:256" s="14" customFormat="1" x14ac:dyDescent="0.2">
      <c r="A75" s="36"/>
      <c r="B75" s="36"/>
      <c r="C75" s="47"/>
      <c r="D75" s="77"/>
      <c r="E75" s="36"/>
      <c r="F75" s="52">
        <f>SUM(F74)</f>
        <v>16313236.960000001</v>
      </c>
      <c r="G75" s="124"/>
      <c r="H75" s="52">
        <f>SUM(H74)</f>
        <v>16313236.960000001</v>
      </c>
      <c r="I75" s="92"/>
      <c r="J75" s="52">
        <f>SUM(J74)</f>
        <v>13028168.02</v>
      </c>
      <c r="K75" s="124"/>
      <c r="L75" s="52">
        <f>SUM(L74)</f>
        <v>13028168.02</v>
      </c>
      <c r="M75" s="93"/>
      <c r="N75" s="99">
        <f>SUM(L75-H75)</f>
        <v>-3285068.9400000013</v>
      </c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8"/>
      <c r="AR75" s="68"/>
      <c r="AS75" s="68"/>
      <c r="AT75" s="68"/>
      <c r="AU75" s="68"/>
      <c r="AV75" s="68"/>
      <c r="AW75" s="68"/>
      <c r="AX75" s="68"/>
      <c r="AY75" s="68"/>
      <c r="AZ75" s="68"/>
      <c r="BA75" s="68"/>
      <c r="BB75" s="68"/>
      <c r="BC75" s="68"/>
      <c r="BD75" s="68"/>
      <c r="BE75" s="68"/>
      <c r="BF75" s="68"/>
      <c r="BG75" s="68"/>
      <c r="BH75" s="68"/>
      <c r="BI75" s="68"/>
      <c r="BJ75" s="68"/>
      <c r="BK75" s="68"/>
      <c r="BL75" s="68"/>
      <c r="BM75" s="68"/>
      <c r="BN75" s="68"/>
      <c r="BO75" s="68"/>
      <c r="BP75" s="68"/>
      <c r="BQ75" s="68"/>
      <c r="BR75" s="68"/>
      <c r="BS75" s="68"/>
      <c r="BT75" s="68"/>
      <c r="BU75" s="68"/>
      <c r="BV75" s="68"/>
      <c r="BW75" s="68"/>
      <c r="BX75" s="68"/>
      <c r="BY75" s="68"/>
      <c r="BZ75" s="68"/>
      <c r="CA75" s="68"/>
      <c r="CB75" s="68"/>
      <c r="CC75" s="68"/>
      <c r="CD75" s="68"/>
      <c r="CE75" s="68"/>
      <c r="CF75" s="68"/>
      <c r="CG75" s="68"/>
      <c r="CH75" s="68"/>
      <c r="CI75" s="68"/>
      <c r="CJ75" s="68"/>
      <c r="CK75" s="68"/>
      <c r="CL75" s="68"/>
      <c r="CM75" s="68"/>
      <c r="CN75" s="68"/>
      <c r="CO75" s="68"/>
      <c r="CP75" s="68"/>
      <c r="CQ75" s="68"/>
      <c r="CR75" s="68"/>
      <c r="CS75" s="68"/>
      <c r="CT75" s="68"/>
      <c r="CU75" s="68"/>
      <c r="CV75" s="68"/>
      <c r="CW75" s="68"/>
      <c r="CX75" s="68"/>
      <c r="CY75" s="68"/>
      <c r="CZ75" s="68"/>
      <c r="DA75" s="68"/>
      <c r="DB75" s="68"/>
      <c r="DC75" s="68"/>
      <c r="DD75" s="68"/>
      <c r="DE75" s="68"/>
      <c r="DF75" s="68"/>
      <c r="DG75" s="68"/>
      <c r="DH75" s="68"/>
      <c r="DI75" s="68"/>
      <c r="DJ75" s="68"/>
      <c r="DK75" s="68"/>
      <c r="DL75" s="68"/>
      <c r="DM75" s="68"/>
      <c r="DN75" s="68"/>
      <c r="DO75" s="68"/>
      <c r="DP75" s="68"/>
      <c r="DQ75" s="68"/>
      <c r="DR75" s="68"/>
      <c r="DS75" s="68"/>
      <c r="DT75" s="68"/>
      <c r="DU75" s="68"/>
      <c r="DV75" s="68"/>
      <c r="DW75" s="68"/>
      <c r="DX75" s="68"/>
      <c r="DY75" s="68"/>
      <c r="DZ75" s="68"/>
      <c r="EA75" s="68"/>
      <c r="EB75" s="68"/>
      <c r="EC75" s="68"/>
      <c r="ED75" s="68"/>
      <c r="EE75" s="68"/>
      <c r="EF75" s="68"/>
      <c r="EG75" s="68"/>
      <c r="EH75" s="68"/>
      <c r="EI75" s="68"/>
      <c r="EJ75" s="68"/>
      <c r="EK75" s="68"/>
      <c r="EL75" s="68"/>
      <c r="EM75" s="68"/>
      <c r="EN75" s="68"/>
      <c r="EO75" s="68"/>
      <c r="EP75" s="68"/>
      <c r="EQ75" s="68"/>
      <c r="ER75" s="68"/>
      <c r="ES75" s="68"/>
      <c r="ET75" s="68"/>
      <c r="EU75" s="68"/>
      <c r="EV75" s="68"/>
      <c r="EW75" s="68"/>
      <c r="EX75" s="68"/>
      <c r="EY75" s="68"/>
      <c r="EZ75" s="68"/>
      <c r="FA75" s="68"/>
      <c r="FB75" s="68"/>
      <c r="FC75" s="68"/>
      <c r="FD75" s="68"/>
      <c r="FE75" s="68"/>
      <c r="FF75" s="68"/>
      <c r="FG75" s="68"/>
      <c r="FH75" s="68"/>
      <c r="FI75" s="68"/>
      <c r="FJ75" s="68"/>
      <c r="FK75" s="68"/>
      <c r="FL75" s="68"/>
      <c r="FM75" s="68"/>
      <c r="FN75" s="68"/>
      <c r="FO75" s="68"/>
      <c r="FP75" s="68"/>
      <c r="FQ75" s="68"/>
      <c r="FR75" s="68"/>
      <c r="FS75" s="68"/>
      <c r="FT75" s="68"/>
      <c r="FU75" s="68"/>
      <c r="FV75" s="68"/>
      <c r="FW75" s="68"/>
      <c r="FX75" s="68"/>
      <c r="FY75" s="68"/>
      <c r="FZ75" s="68"/>
      <c r="GA75" s="68"/>
      <c r="GB75" s="68"/>
      <c r="GC75" s="68"/>
      <c r="GD75" s="68"/>
      <c r="GE75" s="68"/>
      <c r="GF75" s="68"/>
      <c r="GG75" s="68"/>
      <c r="GH75" s="68"/>
      <c r="GI75" s="68"/>
      <c r="GJ75" s="68"/>
      <c r="GK75" s="68"/>
      <c r="GL75" s="68"/>
      <c r="GM75" s="68"/>
      <c r="GN75" s="68"/>
      <c r="GO75" s="68"/>
      <c r="GP75" s="68"/>
      <c r="GQ75" s="68"/>
      <c r="GR75" s="68"/>
      <c r="GS75" s="68"/>
      <c r="GT75" s="68"/>
      <c r="GU75" s="68"/>
      <c r="GV75" s="68"/>
      <c r="GW75" s="68"/>
      <c r="GX75" s="68"/>
      <c r="GY75" s="68"/>
      <c r="GZ75" s="68"/>
      <c r="HA75" s="68"/>
      <c r="HB75" s="68"/>
      <c r="HC75" s="68"/>
      <c r="HD75" s="68"/>
      <c r="HE75" s="68"/>
      <c r="HF75" s="68"/>
      <c r="HG75" s="68"/>
      <c r="HH75" s="68"/>
      <c r="HI75" s="68"/>
      <c r="HJ75" s="68"/>
      <c r="HK75" s="68"/>
      <c r="HL75" s="68"/>
      <c r="HM75" s="68"/>
      <c r="HN75" s="68"/>
      <c r="HO75" s="68"/>
      <c r="HP75" s="68"/>
      <c r="HQ75" s="68"/>
      <c r="HR75" s="68"/>
      <c r="HS75" s="68"/>
      <c r="HT75" s="68"/>
      <c r="HU75" s="68"/>
      <c r="HV75" s="68"/>
      <c r="HW75" s="68"/>
      <c r="HX75" s="68"/>
      <c r="HY75" s="68"/>
      <c r="HZ75" s="68"/>
      <c r="IA75" s="68"/>
      <c r="IB75" s="68"/>
      <c r="IC75" s="68"/>
      <c r="ID75" s="68"/>
      <c r="IE75" s="68"/>
      <c r="IF75" s="68"/>
      <c r="IG75" s="68"/>
      <c r="IH75" s="68"/>
      <c r="II75" s="68"/>
      <c r="IJ75" s="68"/>
      <c r="IK75" s="68"/>
      <c r="IL75" s="68"/>
      <c r="IM75" s="68"/>
      <c r="IN75" s="68"/>
      <c r="IO75" s="68"/>
      <c r="IP75" s="68"/>
      <c r="IQ75" s="68"/>
      <c r="IR75" s="68"/>
      <c r="IS75" s="68"/>
      <c r="IT75" s="68"/>
      <c r="IU75" s="68"/>
      <c r="IV75" s="68"/>
    </row>
    <row r="76" spans="1:256" s="14" customFormat="1" x14ac:dyDescent="0.2">
      <c r="A76" s="36"/>
      <c r="B76" s="36"/>
      <c r="C76" s="47"/>
      <c r="D76" s="74"/>
      <c r="E76" s="36"/>
      <c r="F76" s="22"/>
      <c r="G76" s="124"/>
      <c r="H76" s="22"/>
      <c r="I76" s="97"/>
      <c r="J76" s="22"/>
      <c r="K76" s="124"/>
      <c r="L76" s="22"/>
      <c r="M76" s="95"/>
      <c r="N76" s="99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  <c r="AZ76" s="68"/>
      <c r="BA76" s="68"/>
      <c r="BB76" s="68"/>
      <c r="BC76" s="68"/>
      <c r="BD76" s="68"/>
      <c r="BE76" s="68"/>
      <c r="BF76" s="68"/>
      <c r="BG76" s="68"/>
      <c r="BH76" s="68"/>
      <c r="BI76" s="68"/>
      <c r="BJ76" s="68"/>
      <c r="BK76" s="68"/>
      <c r="BL76" s="68"/>
      <c r="BM76" s="68"/>
      <c r="BN76" s="68"/>
      <c r="BO76" s="68"/>
      <c r="BP76" s="68"/>
      <c r="BQ76" s="68"/>
      <c r="BR76" s="68"/>
      <c r="BS76" s="68"/>
      <c r="BT76" s="68"/>
      <c r="BU76" s="68"/>
      <c r="BV76" s="68"/>
      <c r="BW76" s="68"/>
      <c r="BX76" s="68"/>
      <c r="BY76" s="68"/>
      <c r="BZ76" s="68"/>
      <c r="CA76" s="68"/>
      <c r="CB76" s="68"/>
      <c r="CC76" s="68"/>
      <c r="CD76" s="68"/>
      <c r="CE76" s="68"/>
      <c r="CF76" s="68"/>
      <c r="CG76" s="68"/>
      <c r="CH76" s="68"/>
      <c r="CI76" s="68"/>
      <c r="CJ76" s="68"/>
      <c r="CK76" s="68"/>
      <c r="CL76" s="68"/>
      <c r="CM76" s="68"/>
      <c r="CN76" s="68"/>
      <c r="CO76" s="68"/>
      <c r="CP76" s="68"/>
      <c r="CQ76" s="68"/>
      <c r="CR76" s="68"/>
      <c r="CS76" s="68"/>
      <c r="CT76" s="68"/>
      <c r="CU76" s="68"/>
      <c r="CV76" s="68"/>
      <c r="CW76" s="68"/>
      <c r="CX76" s="68"/>
      <c r="CY76" s="68"/>
      <c r="CZ76" s="68"/>
      <c r="DA76" s="68"/>
      <c r="DB76" s="68"/>
      <c r="DC76" s="68"/>
      <c r="DD76" s="68"/>
      <c r="DE76" s="68"/>
      <c r="DF76" s="68"/>
      <c r="DG76" s="68"/>
      <c r="DH76" s="68"/>
      <c r="DI76" s="68"/>
      <c r="DJ76" s="68"/>
      <c r="DK76" s="68"/>
      <c r="DL76" s="68"/>
      <c r="DM76" s="68"/>
      <c r="DN76" s="68"/>
      <c r="DO76" s="68"/>
      <c r="DP76" s="68"/>
      <c r="DQ76" s="68"/>
      <c r="DR76" s="68"/>
      <c r="DS76" s="68"/>
      <c r="DT76" s="68"/>
      <c r="DU76" s="68"/>
      <c r="DV76" s="68"/>
      <c r="DW76" s="68"/>
      <c r="DX76" s="68"/>
      <c r="DY76" s="68"/>
      <c r="DZ76" s="68"/>
      <c r="EA76" s="68"/>
      <c r="EB76" s="68"/>
      <c r="EC76" s="68"/>
      <c r="ED76" s="68"/>
      <c r="EE76" s="68"/>
      <c r="EF76" s="68"/>
      <c r="EG76" s="68"/>
      <c r="EH76" s="68"/>
      <c r="EI76" s="68"/>
      <c r="EJ76" s="68"/>
      <c r="EK76" s="68"/>
      <c r="EL76" s="68"/>
      <c r="EM76" s="68"/>
      <c r="EN76" s="68"/>
      <c r="EO76" s="68"/>
      <c r="EP76" s="68"/>
      <c r="EQ76" s="68"/>
      <c r="ER76" s="68"/>
      <c r="ES76" s="68"/>
      <c r="ET76" s="68"/>
      <c r="EU76" s="68"/>
      <c r="EV76" s="68"/>
      <c r="EW76" s="68"/>
      <c r="EX76" s="68"/>
      <c r="EY76" s="68"/>
      <c r="EZ76" s="68"/>
      <c r="FA76" s="68"/>
      <c r="FB76" s="68"/>
      <c r="FC76" s="68"/>
      <c r="FD76" s="68"/>
      <c r="FE76" s="68"/>
      <c r="FF76" s="68"/>
      <c r="FG76" s="68"/>
      <c r="FH76" s="68"/>
      <c r="FI76" s="68"/>
      <c r="FJ76" s="68"/>
      <c r="FK76" s="68"/>
      <c r="FL76" s="68"/>
      <c r="FM76" s="68"/>
      <c r="FN76" s="68"/>
      <c r="FO76" s="68"/>
      <c r="FP76" s="68"/>
      <c r="FQ76" s="68"/>
      <c r="FR76" s="68"/>
      <c r="FS76" s="68"/>
      <c r="FT76" s="68"/>
      <c r="FU76" s="68"/>
      <c r="FV76" s="68"/>
      <c r="FW76" s="68"/>
      <c r="FX76" s="68"/>
      <c r="FY76" s="68"/>
      <c r="FZ76" s="68"/>
      <c r="GA76" s="68"/>
      <c r="GB76" s="68"/>
      <c r="GC76" s="68"/>
      <c r="GD76" s="68"/>
      <c r="GE76" s="68"/>
      <c r="GF76" s="68"/>
      <c r="GG76" s="68"/>
      <c r="GH76" s="68"/>
      <c r="GI76" s="68"/>
      <c r="GJ76" s="68"/>
      <c r="GK76" s="68"/>
      <c r="GL76" s="68"/>
      <c r="GM76" s="68"/>
      <c r="GN76" s="68"/>
      <c r="GO76" s="68"/>
      <c r="GP76" s="68"/>
      <c r="GQ76" s="68"/>
      <c r="GR76" s="68"/>
      <c r="GS76" s="68"/>
      <c r="GT76" s="68"/>
      <c r="GU76" s="68"/>
      <c r="GV76" s="68"/>
      <c r="GW76" s="68"/>
      <c r="GX76" s="68"/>
      <c r="GY76" s="68"/>
      <c r="GZ76" s="68"/>
      <c r="HA76" s="68"/>
      <c r="HB76" s="68"/>
      <c r="HC76" s="68"/>
      <c r="HD76" s="68"/>
      <c r="HE76" s="68"/>
      <c r="HF76" s="68"/>
      <c r="HG76" s="68"/>
      <c r="HH76" s="68"/>
      <c r="HI76" s="68"/>
      <c r="HJ76" s="68"/>
      <c r="HK76" s="68"/>
      <c r="HL76" s="68"/>
      <c r="HM76" s="68"/>
      <c r="HN76" s="68"/>
      <c r="HO76" s="68"/>
      <c r="HP76" s="68"/>
      <c r="HQ76" s="68"/>
      <c r="HR76" s="68"/>
      <c r="HS76" s="68"/>
      <c r="HT76" s="68"/>
      <c r="HU76" s="68"/>
      <c r="HV76" s="68"/>
      <c r="HW76" s="68"/>
      <c r="HX76" s="68"/>
      <c r="HY76" s="68"/>
      <c r="HZ76" s="68"/>
      <c r="IA76" s="68"/>
      <c r="IB76" s="68"/>
      <c r="IC76" s="68"/>
      <c r="ID76" s="68"/>
      <c r="IE76" s="68"/>
      <c r="IF76" s="68"/>
      <c r="IG76" s="68"/>
      <c r="IH76" s="68"/>
      <c r="II76" s="68"/>
      <c r="IJ76" s="68"/>
      <c r="IK76" s="68"/>
      <c r="IL76" s="68"/>
      <c r="IM76" s="68"/>
      <c r="IN76" s="68"/>
      <c r="IO76" s="68"/>
      <c r="IP76" s="68"/>
      <c r="IQ76" s="68"/>
      <c r="IR76" s="68"/>
      <c r="IS76" s="68"/>
      <c r="IT76" s="68"/>
      <c r="IU76" s="68"/>
      <c r="IV76" s="68"/>
    </row>
    <row r="77" spans="1:256" s="102" customFormat="1" ht="13.5" thickBot="1" x14ac:dyDescent="0.25">
      <c r="A77" s="101" t="s">
        <v>68</v>
      </c>
      <c r="B77" s="108"/>
      <c r="C77" s="103"/>
      <c r="D77" s="104"/>
      <c r="F77" s="156">
        <v>86496625.560000002</v>
      </c>
      <c r="G77" s="159"/>
      <c r="H77" s="157">
        <v>86514057.730000004</v>
      </c>
      <c r="I77" s="158"/>
      <c r="J77" s="156">
        <v>67863167.719999999</v>
      </c>
      <c r="K77" s="159"/>
      <c r="L77" s="157">
        <v>67874937.280000001</v>
      </c>
      <c r="M77" s="160"/>
      <c r="N77" s="166">
        <f t="shared" ref="N77" si="23">SUM(L77-H77)</f>
        <v>-18639120.450000003</v>
      </c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7"/>
      <c r="Z77" s="107"/>
      <c r="AA77" s="107"/>
      <c r="AB77" s="107"/>
      <c r="AC77" s="107"/>
      <c r="AD77" s="107"/>
      <c r="AE77" s="107"/>
      <c r="AF77" s="107"/>
      <c r="AG77" s="107"/>
      <c r="AH77" s="107"/>
      <c r="AI77" s="107"/>
      <c r="AJ77" s="107"/>
      <c r="AK77" s="107"/>
      <c r="AL77" s="107"/>
      <c r="AM77" s="107"/>
      <c r="AN77" s="107"/>
      <c r="AO77" s="107"/>
      <c r="AP77" s="107"/>
      <c r="AQ77" s="107"/>
      <c r="AR77" s="107"/>
      <c r="AS77" s="107"/>
      <c r="AT77" s="107"/>
      <c r="AU77" s="107"/>
      <c r="AV77" s="107"/>
      <c r="AW77" s="107"/>
      <c r="AX77" s="107"/>
      <c r="AY77" s="107"/>
      <c r="AZ77" s="107"/>
      <c r="BA77" s="107"/>
      <c r="BB77" s="107"/>
      <c r="BC77" s="107"/>
      <c r="BD77" s="107"/>
      <c r="BE77" s="107"/>
      <c r="BF77" s="107"/>
      <c r="BG77" s="107"/>
      <c r="BH77" s="107"/>
      <c r="BI77" s="107"/>
      <c r="BJ77" s="107"/>
      <c r="BK77" s="107"/>
      <c r="BL77" s="107"/>
      <c r="BM77" s="107"/>
      <c r="BN77" s="107"/>
      <c r="BO77" s="107"/>
      <c r="BP77" s="107"/>
      <c r="BQ77" s="107"/>
      <c r="BR77" s="107"/>
      <c r="BS77" s="107"/>
      <c r="BT77" s="107"/>
      <c r="BU77" s="107"/>
      <c r="BV77" s="107"/>
      <c r="BW77" s="107"/>
      <c r="BX77" s="107"/>
      <c r="BY77" s="107"/>
      <c r="BZ77" s="107"/>
      <c r="CA77" s="107"/>
      <c r="CB77" s="107"/>
      <c r="CC77" s="107"/>
      <c r="CD77" s="107"/>
      <c r="CE77" s="107"/>
      <c r="CF77" s="107"/>
      <c r="CG77" s="107"/>
      <c r="CH77" s="107"/>
      <c r="CI77" s="107"/>
      <c r="CJ77" s="107"/>
      <c r="CK77" s="107"/>
      <c r="CL77" s="107"/>
      <c r="CM77" s="107"/>
      <c r="CN77" s="107"/>
      <c r="CO77" s="107"/>
      <c r="CP77" s="107"/>
      <c r="CQ77" s="107"/>
      <c r="CR77" s="107"/>
      <c r="CS77" s="107"/>
      <c r="CT77" s="107"/>
      <c r="CU77" s="107"/>
      <c r="CV77" s="107"/>
      <c r="CW77" s="107"/>
      <c r="CX77" s="107"/>
      <c r="CY77" s="107"/>
      <c r="CZ77" s="107"/>
      <c r="DA77" s="107"/>
      <c r="DB77" s="107"/>
      <c r="DC77" s="107"/>
      <c r="DD77" s="107"/>
      <c r="DE77" s="107"/>
      <c r="DF77" s="107"/>
      <c r="DG77" s="107"/>
      <c r="DH77" s="107"/>
      <c r="DI77" s="107"/>
      <c r="DJ77" s="107"/>
      <c r="DK77" s="107"/>
      <c r="DL77" s="107"/>
      <c r="DM77" s="107"/>
      <c r="DN77" s="107"/>
      <c r="DO77" s="107"/>
      <c r="DP77" s="107"/>
      <c r="DQ77" s="107"/>
      <c r="DR77" s="107"/>
      <c r="DS77" s="107"/>
      <c r="DT77" s="107"/>
      <c r="DU77" s="107"/>
      <c r="DV77" s="107"/>
      <c r="DW77" s="107"/>
      <c r="DX77" s="107"/>
      <c r="DY77" s="107"/>
      <c r="DZ77" s="107"/>
      <c r="EA77" s="107"/>
      <c r="EB77" s="107"/>
      <c r="EC77" s="107"/>
      <c r="ED77" s="107"/>
      <c r="EE77" s="107"/>
      <c r="EF77" s="107"/>
      <c r="EG77" s="107"/>
      <c r="EH77" s="107"/>
      <c r="EI77" s="107"/>
      <c r="EJ77" s="107"/>
      <c r="EK77" s="107"/>
      <c r="EL77" s="107"/>
      <c r="EM77" s="107"/>
      <c r="EN77" s="107"/>
      <c r="EO77" s="107"/>
      <c r="EP77" s="107"/>
      <c r="EQ77" s="107"/>
      <c r="ER77" s="107"/>
      <c r="ES77" s="107"/>
      <c r="ET77" s="107"/>
      <c r="EU77" s="107"/>
      <c r="EV77" s="107"/>
      <c r="EW77" s="107"/>
      <c r="EX77" s="107"/>
      <c r="EY77" s="107"/>
      <c r="EZ77" s="107"/>
      <c r="FA77" s="107"/>
      <c r="FB77" s="107"/>
      <c r="FC77" s="107"/>
      <c r="FD77" s="107"/>
      <c r="FE77" s="107"/>
      <c r="FF77" s="107"/>
      <c r="FG77" s="107"/>
      <c r="FH77" s="107"/>
      <c r="FI77" s="107"/>
      <c r="FJ77" s="107"/>
      <c r="FK77" s="107"/>
      <c r="FL77" s="107"/>
      <c r="FM77" s="107"/>
      <c r="FN77" s="107"/>
      <c r="FO77" s="107"/>
      <c r="FP77" s="107"/>
      <c r="FQ77" s="107"/>
      <c r="FR77" s="107"/>
      <c r="FS77" s="107"/>
      <c r="FT77" s="107"/>
      <c r="FU77" s="107"/>
      <c r="FV77" s="107"/>
      <c r="FW77" s="107"/>
      <c r="FX77" s="107"/>
      <c r="FY77" s="107"/>
      <c r="FZ77" s="107"/>
      <c r="GA77" s="107"/>
      <c r="GB77" s="107"/>
      <c r="GC77" s="107"/>
      <c r="GD77" s="107"/>
      <c r="GE77" s="107"/>
      <c r="GF77" s="107"/>
      <c r="GG77" s="107"/>
      <c r="GH77" s="107"/>
      <c r="GI77" s="107"/>
      <c r="GJ77" s="107"/>
      <c r="GK77" s="107"/>
      <c r="GL77" s="107"/>
      <c r="GM77" s="107"/>
      <c r="GN77" s="107"/>
      <c r="GO77" s="107"/>
      <c r="GP77" s="107"/>
      <c r="GQ77" s="107"/>
      <c r="GR77" s="107"/>
      <c r="GS77" s="107"/>
      <c r="GT77" s="107"/>
      <c r="GU77" s="107"/>
      <c r="GV77" s="107"/>
      <c r="GW77" s="107"/>
      <c r="GX77" s="107"/>
      <c r="GY77" s="107"/>
      <c r="GZ77" s="107"/>
      <c r="HA77" s="107"/>
      <c r="HB77" s="107"/>
      <c r="HC77" s="107"/>
      <c r="HD77" s="107"/>
      <c r="HE77" s="107"/>
      <c r="HF77" s="107"/>
      <c r="HG77" s="107"/>
      <c r="HH77" s="107"/>
      <c r="HI77" s="107"/>
      <c r="HJ77" s="107"/>
      <c r="HK77" s="107"/>
      <c r="HL77" s="107"/>
      <c r="HM77" s="107"/>
      <c r="HN77" s="107"/>
      <c r="HO77" s="107"/>
      <c r="HP77" s="107"/>
      <c r="HQ77" s="107"/>
      <c r="HR77" s="107"/>
      <c r="HS77" s="107"/>
      <c r="HT77" s="107"/>
      <c r="HU77" s="107"/>
      <c r="HV77" s="107"/>
      <c r="HW77" s="107"/>
      <c r="HX77" s="107"/>
      <c r="HY77" s="107"/>
      <c r="HZ77" s="107"/>
      <c r="IA77" s="107"/>
      <c r="IB77" s="107"/>
      <c r="IC77" s="107"/>
      <c r="ID77" s="107"/>
      <c r="IE77" s="107"/>
      <c r="IF77" s="107"/>
      <c r="IG77" s="107"/>
      <c r="IH77" s="107"/>
      <c r="II77" s="107"/>
      <c r="IJ77" s="107"/>
      <c r="IK77" s="107"/>
      <c r="IL77" s="107"/>
      <c r="IM77" s="107"/>
      <c r="IN77" s="107"/>
      <c r="IO77" s="107"/>
      <c r="IP77" s="107"/>
      <c r="IQ77" s="107"/>
      <c r="IR77" s="107"/>
      <c r="IS77" s="107"/>
      <c r="IT77" s="107"/>
      <c r="IU77" s="107"/>
      <c r="IV77" s="107"/>
    </row>
    <row r="78" spans="1:256" ht="13.5" thickTop="1" x14ac:dyDescent="0.2">
      <c r="A78" s="240"/>
      <c r="B78" s="56"/>
      <c r="G78" s="54"/>
      <c r="H78" s="22" t="s">
        <v>0</v>
      </c>
      <c r="K78" s="54"/>
      <c r="L78" s="22" t="s">
        <v>0</v>
      </c>
      <c r="N78" s="22"/>
    </row>
    <row r="79" spans="1:256" x14ac:dyDescent="0.2">
      <c r="A79" s="187"/>
      <c r="N79" s="22"/>
    </row>
    <row r="80" spans="1:256" x14ac:dyDescent="0.2">
      <c r="F80" s="105"/>
      <c r="G80" s="106"/>
      <c r="H80" s="105"/>
      <c r="N80" s="22"/>
    </row>
    <row r="81" spans="14:16" x14ac:dyDescent="0.2">
      <c r="N81" s="22"/>
      <c r="P81" s="22">
        <f>SUM(P16:P80)</f>
        <v>0</v>
      </c>
    </row>
    <row r="82" spans="14:16" x14ac:dyDescent="0.2">
      <c r="N82" s="22"/>
    </row>
  </sheetData>
  <sortState ref="K2">
    <sortCondition sortBy="cellColor" ref="K2"/>
  </sortState>
  <phoneticPr fontId="5" type="noConversion"/>
  <printOptions gridLines="1"/>
  <pageMargins left="0.5" right="0" top="0.98402777777777795" bottom="0.75" header="0.5" footer="0.5"/>
  <pageSetup paperSize="5" firstPageNumber="5" orientation="landscape" useFirstPageNumber="1" r:id="rId1"/>
  <headerFooter alignWithMargins="0">
    <oddHeader>&amp;CMarket Value Comparison</oddHeader>
    <oddFooter>&amp;C&amp;P</oddFooter>
  </headerFooter>
  <cellWatches>
    <cellWatch r="J77"/>
  </cellWatch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Cover</vt:lpstr>
      <vt:lpstr>Gov Code</vt:lpstr>
      <vt:lpstr>Recap Sheet</vt:lpstr>
      <vt:lpstr>Report</vt:lpstr>
      <vt:lpstr>Market Comp</vt:lpstr>
      <vt:lpstr>'Market Comp'!Print_Area</vt:lpstr>
      <vt:lpstr>'Recap Sheet'!Print_Area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2020-11-13T20:28:36Z</cp:lastPrinted>
  <dcterms:created xsi:type="dcterms:W3CDTF">2010-07-30T14:08:17Z</dcterms:created>
  <dcterms:modified xsi:type="dcterms:W3CDTF">2020-11-13T20:46:05Z</dcterms:modified>
</cp:coreProperties>
</file>